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xr:revisionPtr revIDLastSave="0" documentId="13_ncr:1_{CB6B035C-202E-43E5-AA30-D347ACE43244}" xr6:coauthVersionLast="47" xr6:coauthVersionMax="47" xr10:uidLastSave="{00000000-0000-0000-0000-000000000000}"/>
  <bookViews>
    <workbookView xWindow="-98" yWindow="-98" windowWidth="21795" windowHeight="13875" activeTab="1" xr2:uid="{E9D3CB2C-0DBF-429A-B8FC-241050A014C9}"/>
  </bookViews>
  <sheets>
    <sheet name="Information Sheet" sheetId="3" r:id="rId1"/>
    <sheet name="Service Line Inventory Template" sheetId="2" r:id="rId2"/>
    <sheet name="Inventory Summary" sheetId="8" r:id="rId3"/>
  </sheets>
  <definedNames>
    <definedName name="_xlnm.Print_Area" localSheetId="2">'Inventory Summary'!$A$1:$I$44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8" l="1"/>
  <c r="E31" i="8"/>
  <c r="G30" i="8"/>
  <c r="E30" i="8"/>
  <c r="G29" i="8"/>
  <c r="E29" i="8"/>
  <c r="G28" i="8"/>
  <c r="G27" i="8"/>
  <c r="E27" i="8"/>
  <c r="G26" i="8"/>
  <c r="E26" i="8"/>
  <c r="D20" i="8"/>
  <c r="Q5" i="2"/>
  <c r="F20" i="8"/>
  <c r="F21" i="8"/>
  <c r="D21" i="8"/>
  <c r="C20" i="8"/>
  <c r="H21" i="8"/>
  <c r="C21" i="8"/>
  <c r="H20" i="8"/>
  <c r="Q2" i="2"/>
  <c r="Q3" i="2"/>
  <c r="Q4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133" i="2"/>
  <c r="Q1134" i="2"/>
  <c r="Q1135" i="2"/>
  <c r="Q1136" i="2"/>
  <c r="Q1137" i="2"/>
  <c r="Q1138" i="2"/>
  <c r="Q1139" i="2"/>
  <c r="Q1140" i="2"/>
  <c r="Q1141" i="2"/>
  <c r="Q1142" i="2"/>
  <c r="Q1143" i="2"/>
  <c r="Q1144" i="2"/>
  <c r="Q1145" i="2"/>
  <c r="Q1146" i="2"/>
  <c r="Q1147" i="2"/>
  <c r="Q1148" i="2"/>
  <c r="Q1149" i="2"/>
  <c r="Q1150" i="2"/>
  <c r="Q1151" i="2"/>
  <c r="Q1152" i="2"/>
  <c r="Q1153" i="2"/>
  <c r="Q1154" i="2"/>
  <c r="Q1155" i="2"/>
  <c r="Q1156" i="2"/>
  <c r="Q1157" i="2"/>
  <c r="Q1158" i="2"/>
  <c r="Q1159" i="2"/>
  <c r="Q1160" i="2"/>
  <c r="Q1161" i="2"/>
  <c r="Q1162" i="2"/>
  <c r="Q1163" i="2"/>
  <c r="Q1164" i="2"/>
  <c r="Q1165" i="2"/>
  <c r="Q1166" i="2"/>
  <c r="Q1167" i="2"/>
  <c r="Q1168" i="2"/>
  <c r="Q1169" i="2"/>
  <c r="Q1170" i="2"/>
  <c r="Q1171" i="2"/>
  <c r="Q1172" i="2"/>
  <c r="Q1173" i="2"/>
  <c r="Q1174" i="2"/>
  <c r="Q1175" i="2"/>
  <c r="Q1176" i="2"/>
  <c r="Q1177" i="2"/>
  <c r="Q1178" i="2"/>
  <c r="Q1179" i="2"/>
  <c r="Q1180" i="2"/>
  <c r="Q1181" i="2"/>
  <c r="Q1182" i="2"/>
  <c r="Q1183" i="2"/>
  <c r="Q1184" i="2"/>
  <c r="Q1185" i="2"/>
  <c r="Q1186" i="2"/>
  <c r="Q1187" i="2"/>
  <c r="Q1188" i="2"/>
  <c r="Q1189" i="2"/>
  <c r="Q1190" i="2"/>
  <c r="Q1191" i="2"/>
  <c r="Q1192" i="2"/>
  <c r="Q1193" i="2"/>
  <c r="Q1194" i="2"/>
  <c r="Q1195" i="2"/>
  <c r="Q1196" i="2"/>
  <c r="Q1197" i="2"/>
  <c r="Q1198" i="2"/>
  <c r="Q1199" i="2"/>
  <c r="Q1200" i="2"/>
  <c r="Q1201" i="2"/>
  <c r="Q1202" i="2"/>
  <c r="Q1203" i="2"/>
  <c r="Q1204" i="2"/>
  <c r="Q1205" i="2"/>
  <c r="Q1206" i="2"/>
  <c r="Q1207" i="2"/>
  <c r="Q1208" i="2"/>
  <c r="Q1209" i="2"/>
  <c r="Q1210" i="2"/>
  <c r="Q1211" i="2"/>
  <c r="Q1212" i="2"/>
  <c r="Q1213" i="2"/>
  <c r="Q1214" i="2"/>
  <c r="Q1215" i="2"/>
  <c r="Q1216" i="2"/>
  <c r="Q1217" i="2"/>
  <c r="Q1218" i="2"/>
  <c r="Q1219" i="2"/>
  <c r="Q1220" i="2"/>
  <c r="Q1221" i="2"/>
  <c r="Q1222" i="2"/>
  <c r="Q1223" i="2"/>
  <c r="Q1224" i="2"/>
  <c r="Q1225" i="2"/>
  <c r="Q1226" i="2"/>
  <c r="Q1227" i="2"/>
  <c r="Q1228" i="2"/>
  <c r="Q1229" i="2"/>
  <c r="Q1230" i="2"/>
  <c r="Q1231" i="2"/>
  <c r="Q1232" i="2"/>
  <c r="Q1233" i="2"/>
  <c r="Q1234" i="2"/>
  <c r="Q1235" i="2"/>
  <c r="Q1236" i="2"/>
  <c r="Q1237" i="2"/>
  <c r="Q1238" i="2"/>
  <c r="Q1239" i="2"/>
  <c r="Q1240" i="2"/>
  <c r="Q1241" i="2"/>
  <c r="Q1242" i="2"/>
  <c r="Q1243" i="2"/>
  <c r="Q1244" i="2"/>
  <c r="Q1245" i="2"/>
  <c r="Q1246" i="2"/>
  <c r="Q1247" i="2"/>
  <c r="Q1248" i="2"/>
  <c r="Q1249" i="2"/>
  <c r="Q1250" i="2"/>
  <c r="Q1251" i="2"/>
  <c r="Q1252" i="2"/>
  <c r="Q1253" i="2"/>
  <c r="Q1254" i="2"/>
  <c r="Q1255" i="2"/>
  <c r="Q1256" i="2"/>
  <c r="Q1257" i="2"/>
  <c r="Q1258" i="2"/>
  <c r="Q1259" i="2"/>
  <c r="Q1260" i="2"/>
  <c r="Q1261" i="2"/>
  <c r="Q1262" i="2"/>
  <c r="Q1263" i="2"/>
  <c r="Q1264" i="2"/>
  <c r="Q1265" i="2"/>
  <c r="Q1266" i="2"/>
  <c r="Q1267" i="2"/>
  <c r="Q1268" i="2"/>
  <c r="Q1269" i="2"/>
  <c r="Q1270" i="2"/>
  <c r="Q1271" i="2"/>
  <c r="Q1272" i="2"/>
  <c r="Q1273" i="2"/>
  <c r="Q1274" i="2"/>
  <c r="Q1275" i="2"/>
  <c r="Q1276" i="2"/>
  <c r="Q1277" i="2"/>
  <c r="Q1278" i="2"/>
  <c r="Q1279" i="2"/>
  <c r="Q1280" i="2"/>
  <c r="Q1281" i="2"/>
  <c r="Q1282" i="2"/>
  <c r="Q1283" i="2"/>
  <c r="Q1284" i="2"/>
  <c r="Q1285" i="2"/>
  <c r="Q1286" i="2"/>
  <c r="Q1287" i="2"/>
  <c r="Q1288" i="2"/>
  <c r="Q1289" i="2"/>
  <c r="Q1290" i="2"/>
  <c r="Q1291" i="2"/>
  <c r="Q1292" i="2"/>
  <c r="Q1293" i="2"/>
  <c r="Q1294" i="2"/>
  <c r="Q1295" i="2"/>
  <c r="Q1296" i="2"/>
  <c r="Q1297" i="2"/>
  <c r="Q1298" i="2"/>
  <c r="Q1299" i="2"/>
  <c r="Q1300" i="2"/>
  <c r="Q1301" i="2"/>
  <c r="Q1302" i="2"/>
  <c r="Q1303" i="2"/>
  <c r="Q1304" i="2"/>
  <c r="Q1305" i="2"/>
  <c r="Q1306" i="2"/>
  <c r="Q1307" i="2"/>
  <c r="Q1308" i="2"/>
  <c r="Q1309" i="2"/>
  <c r="Q1310" i="2"/>
  <c r="Q1311" i="2"/>
  <c r="Q1312" i="2"/>
  <c r="Q1313" i="2"/>
  <c r="Q1314" i="2"/>
  <c r="Q1315" i="2"/>
  <c r="Q1316" i="2"/>
  <c r="Q1317" i="2"/>
  <c r="Q1318" i="2"/>
  <c r="Q1319" i="2"/>
  <c r="Q1320" i="2"/>
  <c r="Q1321" i="2"/>
  <c r="Q1322" i="2"/>
  <c r="Q1323" i="2"/>
  <c r="Q1324" i="2"/>
  <c r="Q1325" i="2"/>
  <c r="Q1326" i="2"/>
  <c r="Q1327" i="2"/>
  <c r="Q1328" i="2"/>
  <c r="Q1329" i="2"/>
  <c r="Q1330" i="2"/>
  <c r="Q1331" i="2"/>
  <c r="Q1332" i="2"/>
  <c r="Q1333" i="2"/>
  <c r="Q1334" i="2"/>
  <c r="Q1335" i="2"/>
  <c r="Q1336" i="2"/>
  <c r="Q1337" i="2"/>
  <c r="Q1338" i="2"/>
  <c r="Q1339" i="2"/>
  <c r="Q1340" i="2"/>
  <c r="Q1341" i="2"/>
  <c r="Q1342" i="2"/>
  <c r="Q1343" i="2"/>
  <c r="Q1344" i="2"/>
  <c r="Q1345" i="2"/>
  <c r="Q1346" i="2"/>
  <c r="Q1347" i="2"/>
  <c r="Q1348" i="2"/>
  <c r="Q1349" i="2"/>
  <c r="Q1350" i="2"/>
  <c r="Q1351" i="2"/>
  <c r="Q1352" i="2"/>
  <c r="Q1353" i="2"/>
  <c r="Q1354" i="2"/>
  <c r="Q1355" i="2"/>
  <c r="Q1356" i="2"/>
  <c r="Q1357" i="2"/>
  <c r="Q1358" i="2"/>
  <c r="Q1359" i="2"/>
  <c r="Q1360" i="2"/>
  <c r="Q1361" i="2"/>
  <c r="Q1362" i="2"/>
  <c r="Q1363" i="2"/>
  <c r="Q1364" i="2"/>
  <c r="Q1365" i="2"/>
  <c r="Q1366" i="2"/>
  <c r="Q1367" i="2"/>
  <c r="Q1368" i="2"/>
  <c r="Q1369" i="2"/>
  <c r="Q1370" i="2"/>
  <c r="Q1371" i="2"/>
  <c r="Q1372" i="2"/>
  <c r="Q1373" i="2"/>
  <c r="Q1374" i="2"/>
  <c r="Q1375" i="2"/>
  <c r="Q1376" i="2"/>
  <c r="Q1377" i="2"/>
  <c r="Q1378" i="2"/>
  <c r="Q1379" i="2"/>
  <c r="Q1380" i="2"/>
  <c r="Q1381" i="2"/>
  <c r="Q1382" i="2"/>
  <c r="Q1383" i="2"/>
  <c r="Q1384" i="2"/>
  <c r="Q1385" i="2"/>
  <c r="Q1386" i="2"/>
  <c r="Q1387" i="2"/>
  <c r="Q1388" i="2"/>
  <c r="Q1389" i="2"/>
  <c r="Q1390" i="2"/>
  <c r="Q1391" i="2"/>
  <c r="Q1392" i="2"/>
  <c r="Q1393" i="2"/>
  <c r="Q1394" i="2"/>
  <c r="Q1395" i="2"/>
  <c r="Q1396" i="2"/>
  <c r="Q1397" i="2"/>
  <c r="Q1398" i="2"/>
  <c r="Q1399" i="2"/>
  <c r="Q1400" i="2"/>
  <c r="Q1401" i="2"/>
  <c r="Q1402" i="2"/>
  <c r="Q1403" i="2"/>
  <c r="Q1404" i="2"/>
  <c r="Q1405" i="2"/>
  <c r="Q1406" i="2"/>
  <c r="Q1407" i="2"/>
  <c r="Q1408" i="2"/>
  <c r="Q1409" i="2"/>
  <c r="Q1410" i="2"/>
  <c r="Q1411" i="2"/>
  <c r="Q1412" i="2"/>
  <c r="Q1413" i="2"/>
  <c r="Q1414" i="2"/>
  <c r="Q1415" i="2"/>
  <c r="Q1416" i="2"/>
  <c r="Q1417" i="2"/>
  <c r="Q1418" i="2"/>
  <c r="Q1419" i="2"/>
  <c r="Q1420" i="2"/>
  <c r="Q1421" i="2"/>
  <c r="Q1422" i="2"/>
  <c r="Q1423" i="2"/>
  <c r="Q1424" i="2"/>
  <c r="Q1425" i="2"/>
  <c r="Q1426" i="2"/>
  <c r="Q1427" i="2"/>
  <c r="Q1428" i="2"/>
  <c r="Q1429" i="2"/>
  <c r="Q1430" i="2"/>
  <c r="Q1431" i="2"/>
  <c r="Q1432" i="2"/>
  <c r="Q1433" i="2"/>
  <c r="Q1434" i="2"/>
  <c r="Q1435" i="2"/>
  <c r="Q1436" i="2"/>
  <c r="Q1437" i="2"/>
  <c r="Q1438" i="2"/>
  <c r="Q1439" i="2"/>
  <c r="Q1440" i="2"/>
  <c r="Q1441" i="2"/>
  <c r="Q1442" i="2"/>
  <c r="Q1443" i="2"/>
  <c r="Q1444" i="2"/>
  <c r="Q1445" i="2"/>
  <c r="Q1446" i="2"/>
  <c r="Q1447" i="2"/>
  <c r="Q1448" i="2"/>
  <c r="Q1449" i="2"/>
  <c r="Q1450" i="2"/>
  <c r="Q1451" i="2"/>
  <c r="Q1452" i="2"/>
  <c r="Q1453" i="2"/>
  <c r="Q1454" i="2"/>
  <c r="Q1455" i="2"/>
  <c r="Q1456" i="2"/>
  <c r="Q1457" i="2"/>
  <c r="Q1458" i="2"/>
  <c r="Q1459" i="2"/>
  <c r="Q1460" i="2"/>
  <c r="Q1461" i="2"/>
  <c r="Q1462" i="2"/>
  <c r="Q1463" i="2"/>
  <c r="Q1464" i="2"/>
  <c r="Q1465" i="2"/>
  <c r="Q1466" i="2"/>
  <c r="Q1467" i="2"/>
  <c r="Q1468" i="2"/>
  <c r="Q1469" i="2"/>
  <c r="Q1470" i="2"/>
  <c r="Q1471" i="2"/>
  <c r="Q1472" i="2"/>
  <c r="Q1473" i="2"/>
  <c r="Q1474" i="2"/>
  <c r="Q1475" i="2"/>
  <c r="Q1476" i="2"/>
  <c r="Q1477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6" i="2"/>
  <c r="Q1507" i="2"/>
  <c r="Q1508" i="2"/>
  <c r="Q1509" i="2"/>
  <c r="Q1510" i="2"/>
  <c r="Q1511" i="2"/>
  <c r="Q1512" i="2"/>
  <c r="Q1513" i="2"/>
  <c r="Q1514" i="2"/>
  <c r="Q1515" i="2"/>
  <c r="Q1516" i="2"/>
  <c r="Q1517" i="2"/>
  <c r="Q1518" i="2"/>
  <c r="Q1519" i="2"/>
  <c r="Q1520" i="2"/>
  <c r="Q1521" i="2"/>
  <c r="Q1522" i="2"/>
  <c r="Q1523" i="2"/>
  <c r="Q1524" i="2"/>
  <c r="Q1525" i="2"/>
  <c r="Q1526" i="2"/>
  <c r="Q1527" i="2"/>
  <c r="Q1528" i="2"/>
  <c r="Q1529" i="2"/>
  <c r="Q1530" i="2"/>
  <c r="Q1531" i="2"/>
  <c r="Q1532" i="2"/>
  <c r="Q1533" i="2"/>
  <c r="Q1534" i="2"/>
  <c r="Q1535" i="2"/>
  <c r="Q1536" i="2"/>
  <c r="Q1537" i="2"/>
  <c r="Q1538" i="2"/>
  <c r="Q1539" i="2"/>
  <c r="Q1540" i="2"/>
  <c r="Q1541" i="2"/>
  <c r="Q1542" i="2"/>
  <c r="Q1543" i="2"/>
  <c r="Q1544" i="2"/>
  <c r="Q1545" i="2"/>
  <c r="Q1546" i="2"/>
  <c r="Q1547" i="2"/>
  <c r="Q1548" i="2"/>
  <c r="Q1549" i="2"/>
  <c r="Q1550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5" i="2"/>
  <c r="Q1566" i="2"/>
  <c r="Q1567" i="2"/>
  <c r="Q1568" i="2"/>
  <c r="Q1569" i="2"/>
  <c r="Q1570" i="2"/>
  <c r="Q1571" i="2"/>
  <c r="Q1572" i="2"/>
  <c r="Q1573" i="2"/>
  <c r="Q1574" i="2"/>
  <c r="Q1575" i="2"/>
  <c r="Q1576" i="2"/>
  <c r="Q1577" i="2"/>
  <c r="Q1578" i="2"/>
  <c r="Q1579" i="2"/>
  <c r="Q1580" i="2"/>
  <c r="Q1581" i="2"/>
  <c r="Q1582" i="2"/>
  <c r="Q1583" i="2"/>
  <c r="Q1584" i="2"/>
  <c r="Q1585" i="2"/>
  <c r="Q1586" i="2"/>
  <c r="Q1587" i="2"/>
  <c r="Q1588" i="2"/>
  <c r="Q1589" i="2"/>
  <c r="Q1590" i="2"/>
  <c r="Q1591" i="2"/>
  <c r="Q1592" i="2"/>
  <c r="Q1593" i="2"/>
  <c r="Q1594" i="2"/>
  <c r="Q1595" i="2"/>
  <c r="Q1596" i="2"/>
  <c r="Q1597" i="2"/>
  <c r="Q1598" i="2"/>
  <c r="Q1599" i="2"/>
  <c r="Q1600" i="2"/>
  <c r="Q1601" i="2"/>
  <c r="Q1602" i="2"/>
  <c r="Q1603" i="2"/>
  <c r="Q1604" i="2"/>
  <c r="Q1605" i="2"/>
  <c r="Q1606" i="2"/>
  <c r="Q1607" i="2"/>
  <c r="Q1608" i="2"/>
  <c r="Q1609" i="2"/>
  <c r="Q1610" i="2"/>
  <c r="Q1611" i="2"/>
  <c r="Q1612" i="2"/>
  <c r="Q1613" i="2"/>
  <c r="Q1614" i="2"/>
  <c r="Q1615" i="2"/>
  <c r="Q1616" i="2"/>
  <c r="Q1617" i="2"/>
  <c r="Q1618" i="2"/>
  <c r="Q1619" i="2"/>
  <c r="Q1620" i="2"/>
  <c r="Q1621" i="2"/>
  <c r="Q1622" i="2"/>
  <c r="Q1623" i="2"/>
  <c r="Q1624" i="2"/>
  <c r="Q1625" i="2"/>
  <c r="Q1626" i="2"/>
  <c r="Q1627" i="2"/>
  <c r="Q1628" i="2"/>
  <c r="Q1629" i="2"/>
  <c r="Q1630" i="2"/>
  <c r="Q1631" i="2"/>
  <c r="Q1632" i="2"/>
  <c r="Q1633" i="2"/>
  <c r="Q1634" i="2"/>
  <c r="Q1635" i="2"/>
  <c r="Q1636" i="2"/>
  <c r="Q1637" i="2"/>
  <c r="Q1638" i="2"/>
  <c r="Q1639" i="2"/>
  <c r="Q1640" i="2"/>
  <c r="Q1641" i="2"/>
  <c r="Q1642" i="2"/>
  <c r="Q1643" i="2"/>
  <c r="Q1644" i="2"/>
  <c r="Q1645" i="2"/>
  <c r="Q1646" i="2"/>
  <c r="Q1647" i="2"/>
  <c r="Q1648" i="2"/>
  <c r="Q1649" i="2"/>
  <c r="Q1650" i="2"/>
  <c r="Q1651" i="2"/>
  <c r="Q1652" i="2"/>
  <c r="Q1653" i="2"/>
  <c r="Q1654" i="2"/>
  <c r="Q1655" i="2"/>
  <c r="Q1656" i="2"/>
  <c r="Q1657" i="2"/>
  <c r="Q1658" i="2"/>
  <c r="Q1659" i="2"/>
  <c r="Q1660" i="2"/>
  <c r="Q1661" i="2"/>
  <c r="Q1662" i="2"/>
  <c r="Q1663" i="2"/>
  <c r="Q1664" i="2"/>
  <c r="Q1665" i="2"/>
  <c r="Q1666" i="2"/>
  <c r="Q1667" i="2"/>
  <c r="Q1668" i="2"/>
  <c r="Q1669" i="2"/>
  <c r="Q1670" i="2"/>
  <c r="Q1671" i="2"/>
  <c r="Q1672" i="2"/>
  <c r="Q1673" i="2"/>
  <c r="Q1674" i="2"/>
  <c r="Q1675" i="2"/>
  <c r="Q1676" i="2"/>
  <c r="Q1677" i="2"/>
  <c r="Q1678" i="2"/>
  <c r="Q1679" i="2"/>
  <c r="Q1680" i="2"/>
  <c r="Q1681" i="2"/>
  <c r="Q1682" i="2"/>
  <c r="Q1683" i="2"/>
  <c r="Q1684" i="2"/>
  <c r="Q1685" i="2"/>
  <c r="Q1686" i="2"/>
  <c r="Q1687" i="2"/>
  <c r="Q1688" i="2"/>
  <c r="Q1689" i="2"/>
  <c r="Q1690" i="2"/>
  <c r="Q1691" i="2"/>
  <c r="Q1692" i="2"/>
  <c r="Q1693" i="2"/>
  <c r="Q1694" i="2"/>
  <c r="Q1695" i="2"/>
  <c r="Q1696" i="2"/>
  <c r="Q1697" i="2"/>
  <c r="Q1698" i="2"/>
  <c r="Q1699" i="2"/>
  <c r="Q1700" i="2"/>
  <c r="Q1701" i="2"/>
  <c r="Q1702" i="2"/>
  <c r="Q1703" i="2"/>
  <c r="Q1704" i="2"/>
  <c r="Q1705" i="2"/>
  <c r="Q1706" i="2"/>
  <c r="Q1707" i="2"/>
  <c r="Q1708" i="2"/>
  <c r="Q1709" i="2"/>
  <c r="Q1710" i="2"/>
  <c r="Q1711" i="2"/>
  <c r="Q1712" i="2"/>
  <c r="Q1713" i="2"/>
  <c r="Q1714" i="2"/>
  <c r="Q1715" i="2"/>
  <c r="Q1716" i="2"/>
  <c r="Q1717" i="2"/>
  <c r="Q1718" i="2"/>
  <c r="Q1719" i="2"/>
  <c r="Q1720" i="2"/>
  <c r="Q1721" i="2"/>
  <c r="Q1722" i="2"/>
  <c r="Q1723" i="2"/>
  <c r="Q1724" i="2"/>
  <c r="Q1725" i="2"/>
  <c r="Q1726" i="2"/>
  <c r="Q1727" i="2"/>
  <c r="Q1728" i="2"/>
  <c r="Q1729" i="2"/>
  <c r="Q1730" i="2"/>
  <c r="Q1731" i="2"/>
  <c r="Q1732" i="2"/>
  <c r="Q1733" i="2"/>
  <c r="Q1734" i="2"/>
  <c r="Q1735" i="2"/>
  <c r="Q1736" i="2"/>
  <c r="Q1737" i="2"/>
  <c r="Q1738" i="2"/>
  <c r="Q1739" i="2"/>
  <c r="Q1740" i="2"/>
  <c r="Q1741" i="2"/>
  <c r="Q1742" i="2"/>
  <c r="Q1743" i="2"/>
  <c r="Q1744" i="2"/>
  <c r="Q1745" i="2"/>
  <c r="Q1746" i="2"/>
  <c r="Q1747" i="2"/>
  <c r="Q1748" i="2"/>
  <c r="Q1749" i="2"/>
  <c r="Q1750" i="2"/>
  <c r="Q1751" i="2"/>
  <c r="Q1752" i="2"/>
  <c r="Q1753" i="2"/>
  <c r="Q1754" i="2"/>
  <c r="Q1755" i="2"/>
  <c r="Q1756" i="2"/>
  <c r="Q1757" i="2"/>
  <c r="Q1758" i="2"/>
  <c r="Q1759" i="2"/>
  <c r="Q1760" i="2"/>
  <c r="Q1761" i="2"/>
  <c r="Q1762" i="2"/>
  <c r="Q1763" i="2"/>
  <c r="Q1764" i="2"/>
  <c r="Q1765" i="2"/>
  <c r="Q1766" i="2"/>
  <c r="Q1767" i="2"/>
  <c r="Q1768" i="2"/>
  <c r="Q1769" i="2"/>
  <c r="Q1770" i="2"/>
  <c r="Q1771" i="2"/>
  <c r="Q1772" i="2"/>
  <c r="Q1773" i="2"/>
  <c r="Q1774" i="2"/>
  <c r="Q1775" i="2"/>
  <c r="Q1776" i="2"/>
  <c r="Q1777" i="2"/>
  <c r="Q1778" i="2"/>
  <c r="Q1779" i="2"/>
  <c r="Q1780" i="2"/>
  <c r="Q1781" i="2"/>
  <c r="Q1782" i="2"/>
  <c r="Q1783" i="2"/>
  <c r="Q1784" i="2"/>
  <c r="Q1785" i="2"/>
  <c r="Q1786" i="2"/>
  <c r="Q1787" i="2"/>
  <c r="Q1788" i="2"/>
  <c r="Q1789" i="2"/>
  <c r="Q1790" i="2"/>
  <c r="Q1791" i="2"/>
  <c r="Q1792" i="2"/>
  <c r="Q1793" i="2"/>
  <c r="Q1794" i="2"/>
  <c r="Q1795" i="2"/>
  <c r="Q1796" i="2"/>
  <c r="Q1797" i="2"/>
  <c r="Q1798" i="2"/>
  <c r="Q1799" i="2"/>
  <c r="Q1800" i="2"/>
  <c r="Q1801" i="2"/>
  <c r="Q1802" i="2"/>
  <c r="Q1803" i="2"/>
  <c r="Q1804" i="2"/>
  <c r="Q1805" i="2"/>
  <c r="Q1806" i="2"/>
  <c r="Q1807" i="2"/>
  <c r="Q1808" i="2"/>
  <c r="Q1809" i="2"/>
  <c r="Q1810" i="2"/>
  <c r="Q1811" i="2"/>
  <c r="Q1812" i="2"/>
  <c r="Q1813" i="2"/>
  <c r="Q1814" i="2"/>
  <c r="Q1815" i="2"/>
  <c r="Q1816" i="2"/>
  <c r="Q1817" i="2"/>
  <c r="Q1818" i="2"/>
  <c r="Q1819" i="2"/>
  <c r="Q1820" i="2"/>
  <c r="Q1821" i="2"/>
  <c r="Q1822" i="2"/>
  <c r="Q1823" i="2"/>
  <c r="Q1824" i="2"/>
  <c r="Q1825" i="2"/>
  <c r="Q1826" i="2"/>
  <c r="Q1827" i="2"/>
  <c r="Q1828" i="2"/>
  <c r="Q1829" i="2"/>
  <c r="Q1830" i="2"/>
  <c r="Q1831" i="2"/>
  <c r="Q1832" i="2"/>
  <c r="Q1833" i="2"/>
  <c r="Q1834" i="2"/>
  <c r="Q1835" i="2"/>
  <c r="Q1836" i="2"/>
  <c r="Q1837" i="2"/>
  <c r="Q1838" i="2"/>
  <c r="Q1839" i="2"/>
  <c r="Q1840" i="2"/>
  <c r="Q1841" i="2"/>
  <c r="Q1842" i="2"/>
  <c r="Q1843" i="2"/>
  <c r="Q1844" i="2"/>
  <c r="Q1845" i="2"/>
  <c r="Q1846" i="2"/>
  <c r="Q1847" i="2"/>
  <c r="Q1848" i="2"/>
  <c r="Q1849" i="2"/>
  <c r="Q1850" i="2"/>
  <c r="Q1851" i="2"/>
  <c r="Q1852" i="2"/>
  <c r="Q1853" i="2"/>
  <c r="Q1854" i="2"/>
  <c r="Q1855" i="2"/>
  <c r="Q1856" i="2"/>
  <c r="Q1857" i="2"/>
  <c r="Q1858" i="2"/>
  <c r="Q1859" i="2"/>
  <c r="Q1860" i="2"/>
  <c r="Q1861" i="2"/>
  <c r="Q1862" i="2"/>
  <c r="Q1863" i="2"/>
  <c r="Q1864" i="2"/>
  <c r="Q1865" i="2"/>
  <c r="Q1866" i="2"/>
  <c r="Q1867" i="2"/>
  <c r="Q1868" i="2"/>
  <c r="Q1869" i="2"/>
  <c r="Q1870" i="2"/>
  <c r="Q1871" i="2"/>
  <c r="Q1872" i="2"/>
  <c r="Q1873" i="2"/>
  <c r="Q1874" i="2"/>
  <c r="Q1875" i="2"/>
  <c r="Q1876" i="2"/>
  <c r="Q1877" i="2"/>
  <c r="Q1878" i="2"/>
  <c r="Q1879" i="2"/>
  <c r="Q1880" i="2"/>
  <c r="Q1881" i="2"/>
  <c r="Q1882" i="2"/>
  <c r="Q1883" i="2"/>
  <c r="Q1884" i="2"/>
  <c r="Q1885" i="2"/>
  <c r="Q1886" i="2"/>
  <c r="Q1887" i="2"/>
  <c r="Q1888" i="2"/>
  <c r="Q1889" i="2"/>
  <c r="Q1890" i="2"/>
  <c r="Q1891" i="2"/>
  <c r="Q1892" i="2"/>
  <c r="Q1893" i="2"/>
  <c r="Q1894" i="2"/>
  <c r="Q1895" i="2"/>
  <c r="Q1896" i="2"/>
  <c r="Q1897" i="2"/>
  <c r="Q1898" i="2"/>
  <c r="Q1899" i="2"/>
  <c r="Q1900" i="2"/>
  <c r="Q1901" i="2"/>
  <c r="Q1902" i="2"/>
  <c r="Q1903" i="2"/>
  <c r="Q1904" i="2"/>
  <c r="Q1905" i="2"/>
  <c r="Q1906" i="2"/>
  <c r="Q1907" i="2"/>
  <c r="Q1908" i="2"/>
  <c r="Q1909" i="2"/>
  <c r="Q1910" i="2"/>
  <c r="Q1911" i="2"/>
  <c r="Q1912" i="2"/>
  <c r="Q1913" i="2"/>
  <c r="Q1914" i="2"/>
  <c r="Q1915" i="2"/>
  <c r="Q1916" i="2"/>
  <c r="Q1917" i="2"/>
  <c r="Q1918" i="2"/>
  <c r="Q1919" i="2"/>
  <c r="Q1920" i="2"/>
  <c r="Q1921" i="2"/>
  <c r="Q1922" i="2"/>
  <c r="Q1923" i="2"/>
  <c r="Q1924" i="2"/>
  <c r="Q1925" i="2"/>
  <c r="Q1926" i="2"/>
  <c r="Q1927" i="2"/>
  <c r="Q1928" i="2"/>
  <c r="Q1929" i="2"/>
  <c r="Q1930" i="2"/>
  <c r="Q1931" i="2"/>
  <c r="Q1932" i="2"/>
  <c r="Q1933" i="2"/>
  <c r="Q1934" i="2"/>
  <c r="Q1935" i="2"/>
  <c r="Q1936" i="2"/>
  <c r="Q1937" i="2"/>
  <c r="Q1938" i="2"/>
  <c r="Q1939" i="2"/>
  <c r="Q1940" i="2"/>
  <c r="Q1941" i="2"/>
  <c r="Q1942" i="2"/>
  <c r="Q1943" i="2"/>
  <c r="Q1944" i="2"/>
  <c r="Q1945" i="2"/>
  <c r="Q1946" i="2"/>
  <c r="Q1947" i="2"/>
  <c r="Q1948" i="2"/>
  <c r="Q1949" i="2"/>
  <c r="Q1950" i="2"/>
  <c r="Q1951" i="2"/>
  <c r="Q1952" i="2"/>
  <c r="Q1953" i="2"/>
  <c r="Q1954" i="2"/>
  <c r="Q1955" i="2"/>
  <c r="Q1956" i="2"/>
  <c r="Q1957" i="2"/>
  <c r="Q1958" i="2"/>
  <c r="Q1959" i="2"/>
  <c r="Q1960" i="2"/>
  <c r="Q1961" i="2"/>
  <c r="Q1962" i="2"/>
  <c r="Q1963" i="2"/>
  <c r="Q1964" i="2"/>
  <c r="Q1965" i="2"/>
  <c r="Q1966" i="2"/>
  <c r="Q1967" i="2"/>
  <c r="Q1968" i="2"/>
  <c r="Q1969" i="2"/>
  <c r="Q1970" i="2"/>
  <c r="Q1971" i="2"/>
  <c r="Q1972" i="2"/>
  <c r="Q1973" i="2"/>
  <c r="Q1974" i="2"/>
  <c r="Q1975" i="2"/>
  <c r="Q1976" i="2"/>
  <c r="Q1977" i="2"/>
  <c r="Q1978" i="2"/>
  <c r="Q1979" i="2"/>
  <c r="Q1980" i="2"/>
  <c r="Q1981" i="2"/>
  <c r="Q1982" i="2"/>
  <c r="Q1983" i="2"/>
  <c r="Q1984" i="2"/>
  <c r="Q1985" i="2"/>
  <c r="Q1986" i="2"/>
  <c r="Q1987" i="2"/>
  <c r="Q1988" i="2"/>
  <c r="Q1989" i="2"/>
  <c r="Q1990" i="2"/>
  <c r="Q1991" i="2"/>
  <c r="Q1992" i="2"/>
  <c r="Q1993" i="2"/>
  <c r="Q1994" i="2"/>
  <c r="Q1995" i="2"/>
  <c r="Q1996" i="2"/>
  <c r="Q1997" i="2"/>
  <c r="Q1998" i="2"/>
  <c r="Q1999" i="2"/>
  <c r="Q2000" i="2"/>
  <c r="Q2001" i="2"/>
  <c r="Q2002" i="2"/>
  <c r="Q2003" i="2"/>
  <c r="Q2004" i="2"/>
  <c r="Q2005" i="2"/>
  <c r="Q2006" i="2"/>
  <c r="Q2007" i="2"/>
  <c r="Q2008" i="2"/>
  <c r="Q2009" i="2"/>
  <c r="Q2010" i="2"/>
  <c r="Q2011" i="2"/>
  <c r="Q2012" i="2"/>
  <c r="Q2013" i="2"/>
  <c r="Q2014" i="2"/>
  <c r="Q2015" i="2"/>
  <c r="Q2016" i="2"/>
  <c r="Q2017" i="2"/>
  <c r="Q2018" i="2"/>
  <c r="Q2019" i="2"/>
  <c r="Q2020" i="2"/>
  <c r="Q2021" i="2"/>
  <c r="Q2022" i="2"/>
  <c r="Q2023" i="2"/>
  <c r="Q2024" i="2"/>
  <c r="Q2025" i="2"/>
  <c r="Q2026" i="2"/>
  <c r="Q2027" i="2"/>
  <c r="Q2028" i="2"/>
  <c r="Q2029" i="2"/>
  <c r="Q2030" i="2"/>
  <c r="Q2031" i="2"/>
  <c r="Q2032" i="2"/>
  <c r="Q2033" i="2"/>
  <c r="Q2034" i="2"/>
  <c r="Q2035" i="2"/>
  <c r="Q2036" i="2"/>
  <c r="Q2037" i="2"/>
  <c r="Q2038" i="2"/>
  <c r="Q2039" i="2"/>
  <c r="Q2040" i="2"/>
  <c r="Q2041" i="2"/>
  <c r="Q2042" i="2"/>
  <c r="Q2043" i="2"/>
  <c r="Q2044" i="2"/>
  <c r="Q2045" i="2"/>
  <c r="Q2046" i="2"/>
  <c r="Q2047" i="2"/>
  <c r="Q2048" i="2"/>
  <c r="Q2049" i="2"/>
  <c r="Q2050" i="2"/>
  <c r="Q2051" i="2"/>
  <c r="Q2052" i="2"/>
  <c r="Q2053" i="2"/>
  <c r="Q2054" i="2"/>
  <c r="Q2055" i="2"/>
  <c r="Q2056" i="2"/>
  <c r="Q2057" i="2"/>
  <c r="Q2058" i="2"/>
  <c r="Q2059" i="2"/>
  <c r="Q2060" i="2"/>
  <c r="Q2061" i="2"/>
  <c r="Q2062" i="2"/>
  <c r="Q2063" i="2"/>
  <c r="Q2064" i="2"/>
  <c r="Q2065" i="2"/>
  <c r="Q2066" i="2"/>
  <c r="Q2067" i="2"/>
  <c r="Q2068" i="2"/>
  <c r="Q2069" i="2"/>
  <c r="Q2070" i="2"/>
  <c r="Q2071" i="2"/>
  <c r="Q2072" i="2"/>
  <c r="Q2073" i="2"/>
  <c r="Q2074" i="2"/>
  <c r="Q2075" i="2"/>
  <c r="Q2076" i="2"/>
  <c r="Q2077" i="2"/>
  <c r="Q2078" i="2"/>
  <c r="Q2079" i="2"/>
  <c r="Q2080" i="2"/>
  <c r="Q2081" i="2"/>
  <c r="Q2082" i="2"/>
  <c r="Q2083" i="2"/>
  <c r="Q2084" i="2"/>
  <c r="Q2085" i="2"/>
  <c r="Q2086" i="2"/>
  <c r="Q2087" i="2"/>
  <c r="Q2088" i="2"/>
  <c r="Q2089" i="2"/>
  <c r="Q2090" i="2"/>
  <c r="Q2091" i="2"/>
  <c r="Q2092" i="2"/>
  <c r="Q2093" i="2"/>
  <c r="Q2094" i="2"/>
  <c r="Q2095" i="2"/>
  <c r="Q2096" i="2"/>
  <c r="Q2097" i="2"/>
  <c r="Q2098" i="2"/>
  <c r="Q2099" i="2"/>
  <c r="Q2100" i="2"/>
  <c r="Q2101" i="2"/>
  <c r="Q2102" i="2"/>
  <c r="Q2103" i="2"/>
  <c r="Q2104" i="2"/>
  <c r="Q2105" i="2"/>
  <c r="Q2106" i="2"/>
  <c r="Q2107" i="2"/>
  <c r="Q2108" i="2"/>
  <c r="Q2109" i="2"/>
  <c r="Q2110" i="2"/>
  <c r="Q2111" i="2"/>
  <c r="Q2112" i="2"/>
  <c r="Q2113" i="2"/>
  <c r="Q2114" i="2"/>
  <c r="Q2115" i="2"/>
  <c r="Q2116" i="2"/>
  <c r="Q2117" i="2"/>
  <c r="Q2118" i="2"/>
  <c r="Q2119" i="2"/>
  <c r="Q2120" i="2"/>
  <c r="Q2121" i="2"/>
  <c r="Q2122" i="2"/>
  <c r="Q2123" i="2"/>
  <c r="Q2124" i="2"/>
  <c r="Q2125" i="2"/>
  <c r="Q2126" i="2"/>
  <c r="Q2127" i="2"/>
  <c r="Q2128" i="2"/>
  <c r="Q2129" i="2"/>
  <c r="Q2130" i="2"/>
  <c r="Q2131" i="2"/>
  <c r="Q2132" i="2"/>
  <c r="Q2133" i="2"/>
  <c r="Q2134" i="2"/>
  <c r="Q2135" i="2"/>
  <c r="Q2136" i="2"/>
  <c r="Q2137" i="2"/>
  <c r="Q2138" i="2"/>
  <c r="Q2139" i="2"/>
  <c r="Q2140" i="2"/>
  <c r="Q2141" i="2"/>
  <c r="Q2142" i="2"/>
  <c r="Q2143" i="2"/>
  <c r="Q2144" i="2"/>
  <c r="Q2145" i="2"/>
  <c r="Q2146" i="2"/>
  <c r="Q2147" i="2"/>
  <c r="Q2148" i="2"/>
  <c r="Q2149" i="2"/>
  <c r="Q2150" i="2"/>
  <c r="Q2151" i="2"/>
  <c r="Q2152" i="2"/>
  <c r="Q2153" i="2"/>
  <c r="Q2154" i="2"/>
  <c r="Q2155" i="2"/>
  <c r="Q2156" i="2"/>
  <c r="Q2157" i="2"/>
  <c r="Q2158" i="2"/>
  <c r="Q2159" i="2"/>
  <c r="Q2160" i="2"/>
  <c r="Q2161" i="2"/>
  <c r="Q2162" i="2"/>
  <c r="Q2163" i="2"/>
  <c r="Q2164" i="2"/>
  <c r="Q2165" i="2"/>
  <c r="Q2166" i="2"/>
  <c r="Q2167" i="2"/>
  <c r="Q2168" i="2"/>
  <c r="Q2169" i="2"/>
  <c r="Q2170" i="2"/>
  <c r="Q2171" i="2"/>
  <c r="Q2172" i="2"/>
  <c r="Q2173" i="2"/>
  <c r="Q2174" i="2"/>
  <c r="Q2175" i="2"/>
  <c r="Q2176" i="2"/>
  <c r="Q2177" i="2"/>
  <c r="Q2178" i="2"/>
  <c r="Q2179" i="2"/>
  <c r="Q2180" i="2"/>
  <c r="Q2181" i="2"/>
  <c r="Q2182" i="2"/>
  <c r="Q2183" i="2"/>
  <c r="Q2184" i="2"/>
  <c r="Q2185" i="2"/>
  <c r="Q2186" i="2"/>
  <c r="Q2187" i="2"/>
  <c r="Q2188" i="2"/>
  <c r="Q2189" i="2"/>
  <c r="Q2190" i="2"/>
  <c r="Q2191" i="2"/>
  <c r="Q2192" i="2"/>
  <c r="Q2193" i="2"/>
  <c r="Q2194" i="2"/>
  <c r="Q2195" i="2"/>
  <c r="Q2196" i="2"/>
  <c r="Q2197" i="2"/>
  <c r="Q2198" i="2"/>
  <c r="Q2199" i="2"/>
  <c r="Q2200" i="2"/>
  <c r="Q2201" i="2"/>
  <c r="Q2202" i="2"/>
  <c r="Q2203" i="2"/>
  <c r="Q2204" i="2"/>
  <c r="Q2205" i="2"/>
  <c r="Q2206" i="2"/>
  <c r="Q2207" i="2"/>
  <c r="Q2208" i="2"/>
  <c r="Q2209" i="2"/>
  <c r="Q2210" i="2"/>
  <c r="Q2211" i="2"/>
  <c r="Q2212" i="2"/>
  <c r="Q2213" i="2"/>
  <c r="Q2214" i="2"/>
  <c r="Q2215" i="2"/>
  <c r="Q2216" i="2"/>
  <c r="Q2217" i="2"/>
  <c r="Q2218" i="2"/>
  <c r="Q2219" i="2"/>
  <c r="Q2220" i="2"/>
  <c r="Q2221" i="2"/>
  <c r="Q2222" i="2"/>
  <c r="Q2223" i="2"/>
  <c r="Q2224" i="2"/>
  <c r="Q2225" i="2"/>
  <c r="Q2226" i="2"/>
  <c r="Q2227" i="2"/>
  <c r="Q2228" i="2"/>
  <c r="Q2229" i="2"/>
  <c r="Q2230" i="2"/>
  <c r="Q2231" i="2"/>
  <c r="Q2232" i="2"/>
  <c r="Q2233" i="2"/>
  <c r="Q2234" i="2"/>
  <c r="Q2235" i="2"/>
  <c r="Q2236" i="2"/>
  <c r="Q2237" i="2"/>
  <c r="Q2238" i="2"/>
  <c r="Q2239" i="2"/>
  <c r="Q2240" i="2"/>
  <c r="Q2241" i="2"/>
  <c r="Q2242" i="2"/>
  <c r="Q2243" i="2"/>
  <c r="Q2244" i="2"/>
  <c r="Q2245" i="2"/>
  <c r="Q2246" i="2"/>
  <c r="Q2247" i="2"/>
  <c r="Q2248" i="2"/>
  <c r="Q2249" i="2"/>
  <c r="Q2250" i="2"/>
  <c r="Q2251" i="2"/>
  <c r="Q2252" i="2"/>
  <c r="Q2253" i="2"/>
  <c r="Q2254" i="2"/>
  <c r="Q2255" i="2"/>
  <c r="Q2256" i="2"/>
  <c r="Q2257" i="2"/>
  <c r="Q2258" i="2"/>
  <c r="Q2259" i="2"/>
  <c r="Q2260" i="2"/>
  <c r="Q2261" i="2"/>
  <c r="Q2262" i="2"/>
  <c r="Q2263" i="2"/>
  <c r="Q2264" i="2"/>
  <c r="Q2265" i="2"/>
  <c r="Q2266" i="2"/>
  <c r="Q2267" i="2"/>
  <c r="Q2268" i="2"/>
  <c r="Q2269" i="2"/>
  <c r="Q2270" i="2"/>
  <c r="Q2271" i="2"/>
  <c r="Q2272" i="2"/>
  <c r="Q2273" i="2"/>
  <c r="Q2274" i="2"/>
  <c r="Q2275" i="2"/>
  <c r="Q2276" i="2"/>
  <c r="Q2277" i="2"/>
  <c r="Q2278" i="2"/>
  <c r="Q2279" i="2"/>
  <c r="Q2280" i="2"/>
  <c r="Q2281" i="2"/>
  <c r="Q2282" i="2"/>
  <c r="Q2283" i="2"/>
  <c r="Q2284" i="2"/>
  <c r="Q2285" i="2"/>
  <c r="Q2286" i="2"/>
  <c r="Q2287" i="2"/>
  <c r="Q2288" i="2"/>
  <c r="Q2289" i="2"/>
  <c r="Q2290" i="2"/>
  <c r="Q2291" i="2"/>
  <c r="Q2292" i="2"/>
  <c r="Q2293" i="2"/>
  <c r="Q2294" i="2"/>
  <c r="Q2295" i="2"/>
  <c r="Q2296" i="2"/>
  <c r="Q2297" i="2"/>
  <c r="Q2298" i="2"/>
  <c r="Q2299" i="2"/>
  <c r="Q2300" i="2"/>
  <c r="Q2301" i="2"/>
  <c r="Q2302" i="2"/>
  <c r="Q2303" i="2"/>
  <c r="Q2304" i="2"/>
  <c r="Q2305" i="2"/>
  <c r="Q2306" i="2"/>
  <c r="Q2307" i="2"/>
  <c r="Q2308" i="2"/>
  <c r="Q2309" i="2"/>
  <c r="Q2310" i="2"/>
  <c r="Q2311" i="2"/>
  <c r="Q2312" i="2"/>
  <c r="Q2313" i="2"/>
  <c r="Q2314" i="2"/>
  <c r="Q2315" i="2"/>
  <c r="Q2316" i="2"/>
  <c r="Q2317" i="2"/>
  <c r="Q2318" i="2"/>
  <c r="Q2319" i="2"/>
  <c r="Q2320" i="2"/>
  <c r="Q2321" i="2"/>
  <c r="Q2322" i="2"/>
  <c r="Q2323" i="2"/>
  <c r="Q2324" i="2"/>
  <c r="Q2325" i="2"/>
  <c r="Q2326" i="2"/>
  <c r="Q2327" i="2"/>
  <c r="Q2328" i="2"/>
  <c r="Q2329" i="2"/>
  <c r="Q2330" i="2"/>
  <c r="Q2331" i="2"/>
  <c r="Q2332" i="2"/>
  <c r="Q2333" i="2"/>
  <c r="Q2334" i="2"/>
  <c r="Q2335" i="2"/>
  <c r="Q2336" i="2"/>
  <c r="Q2337" i="2"/>
  <c r="Q2338" i="2"/>
  <c r="Q2339" i="2"/>
  <c r="Q2340" i="2"/>
  <c r="Q2341" i="2"/>
  <c r="Q2342" i="2"/>
  <c r="Q2343" i="2"/>
  <c r="Q2344" i="2"/>
  <c r="Q2345" i="2"/>
  <c r="Q2346" i="2"/>
  <c r="Q2347" i="2"/>
  <c r="Q2348" i="2"/>
  <c r="Q2349" i="2"/>
  <c r="Q2350" i="2"/>
  <c r="Q2351" i="2"/>
  <c r="Q2352" i="2"/>
  <c r="Q2353" i="2"/>
  <c r="Q2354" i="2"/>
  <c r="Q2355" i="2"/>
  <c r="Q2356" i="2"/>
  <c r="Q2357" i="2"/>
  <c r="Q2358" i="2"/>
  <c r="Q2359" i="2"/>
  <c r="Q2360" i="2"/>
  <c r="Q2361" i="2"/>
  <c r="Q2362" i="2"/>
  <c r="Q2363" i="2"/>
  <c r="Q2364" i="2"/>
  <c r="Q2365" i="2"/>
  <c r="Q2366" i="2"/>
  <c r="Q2367" i="2"/>
  <c r="Q2368" i="2"/>
  <c r="Q2369" i="2"/>
  <c r="Q2370" i="2"/>
  <c r="Q2371" i="2"/>
  <c r="Q2372" i="2"/>
  <c r="Q2373" i="2"/>
  <c r="Q2374" i="2"/>
  <c r="Q2375" i="2"/>
  <c r="Q2376" i="2"/>
  <c r="Q2377" i="2"/>
  <c r="Q2378" i="2"/>
  <c r="Q2379" i="2"/>
  <c r="Q2380" i="2"/>
  <c r="Q2381" i="2"/>
  <c r="Q2382" i="2"/>
  <c r="Q2383" i="2"/>
  <c r="Q2384" i="2"/>
  <c r="Q2385" i="2"/>
  <c r="Q2386" i="2"/>
  <c r="Q2387" i="2"/>
  <c r="Q2388" i="2"/>
  <c r="Q2389" i="2"/>
  <c r="Q2390" i="2"/>
  <c r="Q2391" i="2"/>
  <c r="Q2392" i="2"/>
  <c r="Q2393" i="2"/>
  <c r="Q2394" i="2"/>
  <c r="Q2395" i="2"/>
  <c r="Q2396" i="2"/>
  <c r="Q2397" i="2"/>
  <c r="Q2398" i="2"/>
  <c r="Q2399" i="2"/>
  <c r="Q2400" i="2"/>
  <c r="Q2401" i="2"/>
  <c r="Q2402" i="2"/>
  <c r="Q2403" i="2"/>
  <c r="Q2404" i="2"/>
  <c r="Q2405" i="2"/>
  <c r="Q2406" i="2"/>
  <c r="Q2407" i="2"/>
  <c r="Q2408" i="2"/>
  <c r="Q2409" i="2"/>
  <c r="Q2410" i="2"/>
  <c r="Q2411" i="2"/>
  <c r="Q2412" i="2"/>
  <c r="Q2413" i="2"/>
  <c r="Q2414" i="2"/>
  <c r="Q2415" i="2"/>
  <c r="Q2416" i="2"/>
  <c r="Q2417" i="2"/>
  <c r="Q2418" i="2"/>
  <c r="Q2419" i="2"/>
  <c r="Q2420" i="2"/>
  <c r="Q2421" i="2"/>
  <c r="Q2422" i="2"/>
  <c r="Q2423" i="2"/>
  <c r="Q2424" i="2"/>
  <c r="Q2425" i="2"/>
  <c r="Q2426" i="2"/>
  <c r="Q2427" i="2"/>
  <c r="Q2428" i="2"/>
  <c r="Q2429" i="2"/>
  <c r="Q2430" i="2"/>
  <c r="Q2431" i="2"/>
  <c r="Q2432" i="2"/>
  <c r="Q2433" i="2"/>
  <c r="Q2434" i="2"/>
  <c r="Q2435" i="2"/>
  <c r="Q2436" i="2"/>
  <c r="Q2437" i="2"/>
  <c r="Q2438" i="2"/>
  <c r="Q2439" i="2"/>
  <c r="Q2440" i="2"/>
  <c r="Q2441" i="2"/>
  <c r="Q2442" i="2"/>
  <c r="Q2443" i="2"/>
  <c r="Q2444" i="2"/>
  <c r="Q2445" i="2"/>
  <c r="Q2446" i="2"/>
  <c r="Q2447" i="2"/>
  <c r="Q2448" i="2"/>
  <c r="Q2449" i="2"/>
  <c r="Q2450" i="2"/>
  <c r="Q2451" i="2"/>
  <c r="Q2452" i="2"/>
  <c r="Q2453" i="2"/>
  <c r="Q2454" i="2"/>
  <c r="Q2455" i="2"/>
  <c r="Q2456" i="2"/>
  <c r="Q2457" i="2"/>
  <c r="Q2458" i="2"/>
  <c r="Q2459" i="2"/>
  <c r="Q2460" i="2"/>
  <c r="Q2461" i="2"/>
  <c r="Q2462" i="2"/>
  <c r="Q2463" i="2"/>
  <c r="Q2464" i="2"/>
  <c r="Q2465" i="2"/>
  <c r="Q2466" i="2"/>
  <c r="Q2467" i="2"/>
  <c r="Q2468" i="2"/>
  <c r="Q2469" i="2"/>
  <c r="Q2470" i="2"/>
  <c r="Q2471" i="2"/>
  <c r="Q2472" i="2"/>
  <c r="Q2473" i="2"/>
  <c r="Q2474" i="2"/>
  <c r="Q2475" i="2"/>
  <c r="Q2476" i="2"/>
  <c r="Q2477" i="2"/>
  <c r="Q2478" i="2"/>
  <c r="Q2479" i="2"/>
  <c r="Q2480" i="2"/>
  <c r="Q2481" i="2"/>
  <c r="Q2482" i="2"/>
  <c r="Q2483" i="2"/>
  <c r="Q2484" i="2"/>
  <c r="Q2485" i="2"/>
  <c r="Q2486" i="2"/>
  <c r="Q2487" i="2"/>
  <c r="Q2488" i="2"/>
  <c r="Q2489" i="2"/>
  <c r="Q2490" i="2"/>
  <c r="Q2491" i="2"/>
  <c r="Q2492" i="2"/>
  <c r="Q2493" i="2"/>
  <c r="Q2494" i="2"/>
  <c r="Q2495" i="2"/>
  <c r="Q2496" i="2"/>
  <c r="Q2497" i="2"/>
  <c r="Q2498" i="2"/>
  <c r="Q2499" i="2"/>
  <c r="Q2500" i="2"/>
  <c r="Q2501" i="2"/>
  <c r="Q2502" i="2"/>
  <c r="Q2503" i="2"/>
  <c r="Q2504" i="2"/>
  <c r="Q2505" i="2"/>
  <c r="Q2506" i="2"/>
  <c r="Q2507" i="2"/>
  <c r="Q2508" i="2"/>
  <c r="Q2509" i="2"/>
  <c r="Q2510" i="2"/>
  <c r="Q2511" i="2"/>
  <c r="Q2512" i="2"/>
  <c r="Q2513" i="2"/>
  <c r="Q2514" i="2"/>
  <c r="Q2515" i="2"/>
  <c r="Q2516" i="2"/>
  <c r="Q2517" i="2"/>
  <c r="Q2518" i="2"/>
  <c r="Q2519" i="2"/>
  <c r="Q2520" i="2"/>
  <c r="Q2521" i="2"/>
  <c r="Q2522" i="2"/>
  <c r="Q2523" i="2"/>
  <c r="Q2524" i="2"/>
  <c r="Q2525" i="2"/>
  <c r="Q2526" i="2"/>
  <c r="Q2527" i="2"/>
  <c r="Q2528" i="2"/>
  <c r="Q2529" i="2"/>
  <c r="Q2530" i="2"/>
  <c r="Q2531" i="2"/>
  <c r="Q2532" i="2"/>
  <c r="Q2533" i="2"/>
  <c r="Q2534" i="2"/>
  <c r="Q2535" i="2"/>
  <c r="Q2536" i="2"/>
  <c r="Q2537" i="2"/>
  <c r="Q2538" i="2"/>
  <c r="Q2539" i="2"/>
  <c r="Q2540" i="2"/>
  <c r="Q2541" i="2"/>
  <c r="Q2542" i="2"/>
  <c r="Q2543" i="2"/>
  <c r="Q2544" i="2"/>
  <c r="Q2545" i="2"/>
  <c r="Q2546" i="2"/>
  <c r="Q2547" i="2"/>
  <c r="Q2548" i="2"/>
  <c r="Q2549" i="2"/>
  <c r="Q2550" i="2"/>
  <c r="Q2551" i="2"/>
  <c r="Q2552" i="2"/>
  <c r="Q2553" i="2"/>
  <c r="Q2554" i="2"/>
  <c r="Q2555" i="2"/>
  <c r="Q2556" i="2"/>
  <c r="Q2557" i="2"/>
  <c r="Q2558" i="2"/>
  <c r="Q2559" i="2"/>
  <c r="Q2560" i="2"/>
  <c r="Q2561" i="2"/>
  <c r="Q2562" i="2"/>
  <c r="Q2563" i="2"/>
  <c r="Q2564" i="2"/>
  <c r="Q2565" i="2"/>
  <c r="Q2566" i="2"/>
  <c r="Q2567" i="2"/>
  <c r="Q2568" i="2"/>
  <c r="Q2569" i="2"/>
  <c r="Q2570" i="2"/>
  <c r="Q2571" i="2"/>
  <c r="Q2572" i="2"/>
  <c r="Q2573" i="2"/>
  <c r="Q2574" i="2"/>
  <c r="Q2575" i="2"/>
  <c r="Q2576" i="2"/>
  <c r="Q2577" i="2"/>
  <c r="Q2578" i="2"/>
  <c r="Q2579" i="2"/>
  <c r="Q2580" i="2"/>
  <c r="Q2581" i="2"/>
  <c r="Q2582" i="2"/>
  <c r="Q2583" i="2"/>
  <c r="Q2584" i="2"/>
  <c r="Q2585" i="2"/>
  <c r="Q2586" i="2"/>
  <c r="Q2587" i="2"/>
  <c r="Q2588" i="2"/>
  <c r="Q2589" i="2"/>
  <c r="Q2590" i="2"/>
  <c r="Q2591" i="2"/>
  <c r="Q2592" i="2"/>
  <c r="Q2593" i="2"/>
  <c r="Q2594" i="2"/>
  <c r="Q2595" i="2"/>
  <c r="Q2596" i="2"/>
  <c r="Q2597" i="2"/>
  <c r="Q2598" i="2"/>
  <c r="Q2599" i="2"/>
  <c r="Q2600" i="2"/>
  <c r="Q2601" i="2"/>
  <c r="Q2602" i="2"/>
  <c r="Q2603" i="2"/>
  <c r="Q2604" i="2"/>
  <c r="Q2605" i="2"/>
  <c r="Q2606" i="2"/>
  <c r="Q2607" i="2"/>
  <c r="Q2608" i="2"/>
  <c r="Q2609" i="2"/>
  <c r="Q2610" i="2"/>
  <c r="Q2611" i="2"/>
  <c r="Q2612" i="2"/>
  <c r="Q2613" i="2"/>
  <c r="Q2614" i="2"/>
  <c r="Q2615" i="2"/>
  <c r="Q2616" i="2"/>
  <c r="Q2617" i="2"/>
  <c r="Q2618" i="2"/>
  <c r="Q2619" i="2"/>
  <c r="Q2620" i="2"/>
  <c r="Q2621" i="2"/>
  <c r="Q2622" i="2"/>
  <c r="Q2623" i="2"/>
  <c r="Q2624" i="2"/>
  <c r="Q2625" i="2"/>
  <c r="Q2626" i="2"/>
  <c r="Q2627" i="2"/>
  <c r="Q2628" i="2"/>
  <c r="Q2629" i="2"/>
  <c r="Q2630" i="2"/>
  <c r="Q2631" i="2"/>
  <c r="Q2632" i="2"/>
  <c r="Q2633" i="2"/>
  <c r="Q2634" i="2"/>
  <c r="Q2635" i="2"/>
  <c r="Q2636" i="2"/>
  <c r="Q2637" i="2"/>
  <c r="Q2638" i="2"/>
  <c r="Q2639" i="2"/>
  <c r="Q2640" i="2"/>
  <c r="Q2641" i="2"/>
  <c r="Q2642" i="2"/>
  <c r="Q2643" i="2"/>
  <c r="Q2644" i="2"/>
  <c r="Q2645" i="2"/>
  <c r="Q2646" i="2"/>
  <c r="Q2647" i="2"/>
  <c r="Q2648" i="2"/>
  <c r="Q2649" i="2"/>
  <c r="Q2650" i="2"/>
  <c r="Q2651" i="2"/>
  <c r="Q2652" i="2"/>
  <c r="Q2653" i="2"/>
  <c r="Q2654" i="2"/>
  <c r="Q2655" i="2"/>
  <c r="Q2656" i="2"/>
  <c r="Q2657" i="2"/>
  <c r="Q2658" i="2"/>
  <c r="Q2659" i="2"/>
  <c r="Q2660" i="2"/>
  <c r="Q2661" i="2"/>
  <c r="Q2662" i="2"/>
  <c r="Q2663" i="2"/>
  <c r="Q2664" i="2"/>
  <c r="Q2665" i="2"/>
  <c r="Q2666" i="2"/>
  <c r="Q2667" i="2"/>
  <c r="Q2668" i="2"/>
  <c r="Q2669" i="2"/>
  <c r="Q2670" i="2"/>
  <c r="Q2671" i="2"/>
  <c r="Q2672" i="2"/>
  <c r="Q2673" i="2"/>
  <c r="Q2674" i="2"/>
  <c r="Q2675" i="2"/>
  <c r="Q2676" i="2"/>
  <c r="Q2677" i="2"/>
  <c r="Q2678" i="2"/>
  <c r="Q2679" i="2"/>
  <c r="Q2680" i="2"/>
  <c r="Q2681" i="2"/>
  <c r="Q2682" i="2"/>
  <c r="Q2683" i="2"/>
  <c r="Q2684" i="2"/>
  <c r="Q2685" i="2"/>
  <c r="Q2686" i="2"/>
  <c r="Q2687" i="2"/>
  <c r="Q2688" i="2"/>
  <c r="Q2689" i="2"/>
  <c r="Q2690" i="2"/>
  <c r="Q2691" i="2"/>
  <c r="Q2692" i="2"/>
  <c r="Q2693" i="2"/>
  <c r="Q2694" i="2"/>
  <c r="Q2695" i="2"/>
  <c r="Q2696" i="2"/>
  <c r="Q2697" i="2"/>
  <c r="Q2698" i="2"/>
  <c r="Q2699" i="2"/>
  <c r="Q2700" i="2"/>
  <c r="Q2701" i="2"/>
  <c r="Q2702" i="2"/>
  <c r="Q2703" i="2"/>
  <c r="Q2704" i="2"/>
  <c r="Q2705" i="2"/>
  <c r="Q2706" i="2"/>
  <c r="Q2707" i="2"/>
  <c r="Q2708" i="2"/>
  <c r="Q2709" i="2"/>
  <c r="Q2710" i="2"/>
  <c r="Q2711" i="2"/>
  <c r="Q2712" i="2"/>
  <c r="Q2713" i="2"/>
  <c r="Q2714" i="2"/>
  <c r="Q2715" i="2"/>
  <c r="Q2716" i="2"/>
  <c r="Q2717" i="2"/>
  <c r="Q2718" i="2"/>
  <c r="Q2719" i="2"/>
  <c r="Q2720" i="2"/>
  <c r="Q2721" i="2"/>
  <c r="Q2722" i="2"/>
  <c r="Q2723" i="2"/>
  <c r="Q2724" i="2"/>
  <c r="Q2725" i="2"/>
  <c r="Q2726" i="2"/>
  <c r="Q2727" i="2"/>
  <c r="Q2728" i="2"/>
  <c r="Q2729" i="2"/>
  <c r="Q2730" i="2"/>
  <c r="Q2731" i="2"/>
  <c r="Q2732" i="2"/>
  <c r="Q2733" i="2"/>
  <c r="Q2734" i="2"/>
  <c r="Q2735" i="2"/>
  <c r="Q2736" i="2"/>
  <c r="Q2737" i="2"/>
  <c r="Q2738" i="2"/>
  <c r="Q2739" i="2"/>
  <c r="Q2740" i="2"/>
  <c r="Q2741" i="2"/>
  <c r="Q2742" i="2"/>
  <c r="Q2743" i="2"/>
  <c r="Q2744" i="2"/>
  <c r="Q2745" i="2"/>
  <c r="Q2746" i="2"/>
  <c r="Q2747" i="2"/>
  <c r="Q2748" i="2"/>
  <c r="Q2749" i="2"/>
  <c r="Q2750" i="2"/>
  <c r="Q2751" i="2"/>
  <c r="Q2752" i="2"/>
  <c r="Q2753" i="2"/>
  <c r="Q2754" i="2"/>
  <c r="Q2755" i="2"/>
  <c r="Q2756" i="2"/>
  <c r="Q2757" i="2"/>
  <c r="Q2758" i="2"/>
  <c r="Q2759" i="2"/>
  <c r="Q2760" i="2"/>
  <c r="Q2761" i="2"/>
  <c r="Q2762" i="2"/>
  <c r="Q2763" i="2"/>
  <c r="Q2764" i="2"/>
  <c r="Q2765" i="2"/>
  <c r="Q2766" i="2"/>
  <c r="Q2767" i="2"/>
  <c r="Q2768" i="2"/>
  <c r="Q2769" i="2"/>
  <c r="Q2770" i="2"/>
  <c r="Q2771" i="2"/>
  <c r="Q2772" i="2"/>
  <c r="Q2773" i="2"/>
  <c r="Q2774" i="2"/>
  <c r="Q2775" i="2"/>
  <c r="Q2776" i="2"/>
  <c r="Q2777" i="2"/>
  <c r="Q2778" i="2"/>
  <c r="Q2779" i="2"/>
  <c r="Q2780" i="2"/>
  <c r="Q2781" i="2"/>
  <c r="Q2782" i="2"/>
  <c r="Q2783" i="2"/>
  <c r="Q2784" i="2"/>
  <c r="Q2785" i="2"/>
  <c r="Q2786" i="2"/>
  <c r="Q2787" i="2"/>
  <c r="Q2788" i="2"/>
  <c r="Q2789" i="2"/>
  <c r="Q2790" i="2"/>
  <c r="Q2791" i="2"/>
  <c r="Q2792" i="2"/>
  <c r="Q2793" i="2"/>
  <c r="Q2794" i="2"/>
  <c r="Q2795" i="2"/>
  <c r="Q2796" i="2"/>
  <c r="Q2797" i="2"/>
  <c r="Q2798" i="2"/>
  <c r="Q2799" i="2"/>
  <c r="Q2800" i="2"/>
  <c r="Q2801" i="2"/>
  <c r="Q2802" i="2"/>
  <c r="Q2803" i="2"/>
  <c r="Q2804" i="2"/>
  <c r="Q2805" i="2"/>
  <c r="Q2806" i="2"/>
  <c r="Q2807" i="2"/>
  <c r="Q2808" i="2"/>
  <c r="Q2809" i="2"/>
  <c r="Q2810" i="2"/>
  <c r="Q2811" i="2"/>
  <c r="Q2812" i="2"/>
  <c r="Q2813" i="2"/>
  <c r="Q2814" i="2"/>
  <c r="Q2815" i="2"/>
  <c r="Q2816" i="2"/>
  <c r="Q2817" i="2"/>
  <c r="Q2818" i="2"/>
  <c r="Q2819" i="2"/>
  <c r="Q2820" i="2"/>
  <c r="Q2821" i="2"/>
  <c r="Q2822" i="2"/>
  <c r="Q2823" i="2"/>
  <c r="Q2824" i="2"/>
  <c r="Q2825" i="2"/>
  <c r="Q2826" i="2"/>
  <c r="Q2827" i="2"/>
  <c r="Q2828" i="2"/>
  <c r="Q2829" i="2"/>
  <c r="Q2830" i="2"/>
  <c r="Q2831" i="2"/>
  <c r="Q2832" i="2"/>
  <c r="Q2833" i="2"/>
  <c r="Q2834" i="2"/>
  <c r="Q2835" i="2"/>
  <c r="Q2836" i="2"/>
  <c r="Q2837" i="2"/>
  <c r="Q2838" i="2"/>
  <c r="Q2839" i="2"/>
  <c r="Q2840" i="2"/>
  <c r="Q2841" i="2"/>
  <c r="Q2842" i="2"/>
  <c r="Q2843" i="2"/>
  <c r="Q2844" i="2"/>
  <c r="Q2845" i="2"/>
  <c r="Q2846" i="2"/>
  <c r="Q2847" i="2"/>
  <c r="Q2848" i="2"/>
  <c r="Q2849" i="2"/>
  <c r="Q2850" i="2"/>
  <c r="Q2851" i="2"/>
  <c r="Q2852" i="2"/>
  <c r="Q2853" i="2"/>
  <c r="Q2854" i="2"/>
  <c r="Q2855" i="2"/>
  <c r="Q2856" i="2"/>
  <c r="Q2857" i="2"/>
  <c r="Q2858" i="2"/>
  <c r="Q2859" i="2"/>
  <c r="Q2860" i="2"/>
  <c r="Q2861" i="2"/>
  <c r="Q2862" i="2"/>
  <c r="Q2863" i="2"/>
  <c r="Q2864" i="2"/>
  <c r="Q2865" i="2"/>
  <c r="Q2866" i="2"/>
  <c r="Q2867" i="2"/>
  <c r="Q2868" i="2"/>
  <c r="Q2869" i="2"/>
  <c r="Q2870" i="2"/>
  <c r="Q2871" i="2"/>
  <c r="Q2872" i="2"/>
  <c r="Q2873" i="2"/>
  <c r="Q2874" i="2"/>
  <c r="Q2875" i="2"/>
  <c r="Q2876" i="2"/>
  <c r="Q2877" i="2"/>
  <c r="Q2878" i="2"/>
  <c r="Q2879" i="2"/>
  <c r="Q2880" i="2"/>
  <c r="Q2881" i="2"/>
  <c r="Q2882" i="2"/>
  <c r="Q2883" i="2"/>
  <c r="Q2884" i="2"/>
  <c r="Q2885" i="2"/>
  <c r="Q2886" i="2"/>
  <c r="Q2887" i="2"/>
  <c r="Q2888" i="2"/>
  <c r="Q2889" i="2"/>
  <c r="Q2890" i="2"/>
  <c r="Q2891" i="2"/>
  <c r="Q2892" i="2"/>
  <c r="Q2893" i="2"/>
  <c r="Q2894" i="2"/>
  <c r="Q2895" i="2"/>
  <c r="Q2896" i="2"/>
  <c r="Q2897" i="2"/>
  <c r="Q2898" i="2"/>
  <c r="Q2899" i="2"/>
  <c r="Q2900" i="2"/>
  <c r="Q2901" i="2"/>
  <c r="Q2902" i="2"/>
  <c r="Q2903" i="2"/>
  <c r="Q2904" i="2"/>
  <c r="Q2905" i="2"/>
  <c r="Q2906" i="2"/>
  <c r="Q2907" i="2"/>
  <c r="Q2908" i="2"/>
  <c r="Q2909" i="2"/>
  <c r="Q2910" i="2"/>
  <c r="Q2911" i="2"/>
  <c r="Q2912" i="2"/>
  <c r="Q2913" i="2"/>
  <c r="Q2914" i="2"/>
  <c r="Q2915" i="2"/>
  <c r="Q2916" i="2"/>
  <c r="Q2917" i="2"/>
  <c r="Q2918" i="2"/>
  <c r="Q2919" i="2"/>
  <c r="Q2920" i="2"/>
  <c r="Q2921" i="2"/>
  <c r="Q2922" i="2"/>
  <c r="Q2923" i="2"/>
  <c r="Q2924" i="2"/>
  <c r="Q2925" i="2"/>
  <c r="Q2926" i="2"/>
  <c r="Q2927" i="2"/>
  <c r="Q2928" i="2"/>
  <c r="Q2929" i="2"/>
  <c r="Q2930" i="2"/>
  <c r="Q2931" i="2"/>
  <c r="Q2932" i="2"/>
  <c r="Q2933" i="2"/>
  <c r="Q2934" i="2"/>
  <c r="Q2935" i="2"/>
  <c r="Q2936" i="2"/>
  <c r="Q2937" i="2"/>
  <c r="Q2938" i="2"/>
  <c r="Q2939" i="2"/>
  <c r="Q2940" i="2"/>
  <c r="Q2941" i="2"/>
  <c r="Q2942" i="2"/>
  <c r="Q2943" i="2"/>
  <c r="Q2944" i="2"/>
  <c r="Q2945" i="2"/>
  <c r="Q2946" i="2"/>
  <c r="Q2947" i="2"/>
  <c r="Q2948" i="2"/>
  <c r="Q2949" i="2"/>
  <c r="Q2950" i="2"/>
  <c r="Q2951" i="2"/>
  <c r="Q2952" i="2"/>
  <c r="Q2953" i="2"/>
  <c r="Q2954" i="2"/>
  <c r="Q2955" i="2"/>
  <c r="Q2956" i="2"/>
  <c r="Q2957" i="2"/>
  <c r="Q2958" i="2"/>
  <c r="Q2959" i="2"/>
  <c r="Q2960" i="2"/>
  <c r="Q2961" i="2"/>
  <c r="Q2962" i="2"/>
  <c r="Q2963" i="2"/>
  <c r="Q2964" i="2"/>
  <c r="Q2965" i="2"/>
  <c r="Q2966" i="2"/>
  <c r="Q2967" i="2"/>
  <c r="Q2968" i="2"/>
  <c r="Q2969" i="2"/>
  <c r="Q2970" i="2"/>
  <c r="Q2971" i="2"/>
  <c r="Q2972" i="2"/>
  <c r="Q2973" i="2"/>
  <c r="Q2974" i="2"/>
  <c r="Q2975" i="2"/>
  <c r="Q2976" i="2"/>
  <c r="Q2977" i="2"/>
  <c r="Q2978" i="2"/>
  <c r="Q2979" i="2"/>
  <c r="Q2980" i="2"/>
  <c r="Q2981" i="2"/>
  <c r="Q2982" i="2"/>
  <c r="Q2983" i="2"/>
  <c r="Q2984" i="2"/>
  <c r="Q2985" i="2"/>
  <c r="Q2986" i="2"/>
  <c r="Q2987" i="2"/>
  <c r="Q2988" i="2"/>
  <c r="Q2989" i="2"/>
  <c r="Q2990" i="2"/>
  <c r="Q2991" i="2"/>
  <c r="Q2992" i="2"/>
  <c r="Q2993" i="2"/>
  <c r="Q2994" i="2"/>
  <c r="Q2995" i="2"/>
  <c r="Q2996" i="2"/>
  <c r="Q2997" i="2"/>
  <c r="Q2998" i="2"/>
  <c r="Q2999" i="2"/>
  <c r="Q3000" i="2"/>
  <c r="Q3001" i="2"/>
  <c r="Q3002" i="2"/>
  <c r="Q3003" i="2"/>
  <c r="Q3004" i="2"/>
  <c r="Q3005" i="2"/>
  <c r="Q3006" i="2"/>
  <c r="Q3007" i="2"/>
  <c r="Q3008" i="2"/>
  <c r="Q3009" i="2"/>
  <c r="Q3010" i="2"/>
  <c r="Q3011" i="2"/>
  <c r="Q3012" i="2"/>
  <c r="Q3013" i="2"/>
  <c r="Q3014" i="2"/>
  <c r="Q3015" i="2"/>
  <c r="Q3016" i="2"/>
  <c r="Q3017" i="2"/>
  <c r="Q3018" i="2"/>
  <c r="Q3019" i="2"/>
  <c r="Q3020" i="2"/>
  <c r="Q3021" i="2"/>
  <c r="Q3022" i="2"/>
  <c r="Q3023" i="2"/>
  <c r="Q3024" i="2"/>
  <c r="Q3025" i="2"/>
  <c r="Q3026" i="2"/>
  <c r="Q3027" i="2"/>
  <c r="Q3028" i="2"/>
  <c r="Q3029" i="2"/>
  <c r="Q3030" i="2"/>
  <c r="Q3031" i="2"/>
  <c r="Q3032" i="2"/>
  <c r="Q3033" i="2"/>
  <c r="Q3034" i="2"/>
  <c r="Q3035" i="2"/>
  <c r="Q3036" i="2"/>
  <c r="Q3037" i="2"/>
  <c r="Q3038" i="2"/>
  <c r="Q3039" i="2"/>
  <c r="Q3040" i="2"/>
  <c r="Q3041" i="2"/>
  <c r="Q3042" i="2"/>
  <c r="Q3043" i="2"/>
  <c r="Q3044" i="2"/>
  <c r="Q3045" i="2"/>
  <c r="Q3046" i="2"/>
  <c r="Q3047" i="2"/>
  <c r="Q3048" i="2"/>
  <c r="Q3049" i="2"/>
  <c r="Q3050" i="2"/>
  <c r="Q3051" i="2"/>
  <c r="Q3052" i="2"/>
  <c r="Q3053" i="2"/>
  <c r="Q3054" i="2"/>
  <c r="Q3055" i="2"/>
  <c r="Q3056" i="2"/>
  <c r="Q3057" i="2"/>
  <c r="Q3058" i="2"/>
  <c r="Q3059" i="2"/>
  <c r="Q3060" i="2"/>
  <c r="Q3061" i="2"/>
  <c r="Q3062" i="2"/>
  <c r="Q3063" i="2"/>
  <c r="Q3064" i="2"/>
  <c r="Q3065" i="2"/>
  <c r="Q3066" i="2"/>
  <c r="Q3067" i="2"/>
  <c r="Q3068" i="2"/>
  <c r="Q3069" i="2"/>
  <c r="Q3070" i="2"/>
  <c r="Q3071" i="2"/>
  <c r="Q3072" i="2"/>
  <c r="Q3073" i="2"/>
  <c r="Q3074" i="2"/>
  <c r="Q3075" i="2"/>
  <c r="Q3076" i="2"/>
  <c r="Q3077" i="2"/>
  <c r="Q3078" i="2"/>
  <c r="Q3079" i="2"/>
  <c r="Q3080" i="2"/>
  <c r="Q3081" i="2"/>
  <c r="Q3082" i="2"/>
  <c r="Q3083" i="2"/>
  <c r="Q3084" i="2"/>
  <c r="Q3085" i="2"/>
  <c r="Q3086" i="2"/>
  <c r="Q3087" i="2"/>
  <c r="Q3088" i="2"/>
  <c r="Q3089" i="2"/>
  <c r="Q3090" i="2"/>
  <c r="Q3091" i="2"/>
  <c r="Q3092" i="2"/>
  <c r="Q3093" i="2"/>
  <c r="Q3094" i="2"/>
  <c r="Q3095" i="2"/>
  <c r="Q3096" i="2"/>
  <c r="Q3097" i="2"/>
  <c r="Q3098" i="2"/>
  <c r="Q3099" i="2"/>
  <c r="Q3100" i="2"/>
  <c r="Q3101" i="2"/>
  <c r="Q3102" i="2"/>
  <c r="Q3103" i="2"/>
  <c r="Q3104" i="2"/>
  <c r="Q3105" i="2"/>
  <c r="Q3106" i="2"/>
  <c r="Q3107" i="2"/>
  <c r="Q3108" i="2"/>
  <c r="Q3109" i="2"/>
  <c r="Q3110" i="2"/>
  <c r="Q3111" i="2"/>
  <c r="Q3112" i="2"/>
  <c r="Q3113" i="2"/>
  <c r="Q3114" i="2"/>
  <c r="Q3115" i="2"/>
  <c r="Q3116" i="2"/>
  <c r="Q3117" i="2"/>
  <c r="Q3118" i="2"/>
  <c r="Q3119" i="2"/>
  <c r="Q3120" i="2"/>
  <c r="Q3121" i="2"/>
  <c r="Q3122" i="2"/>
  <c r="Q3123" i="2"/>
  <c r="Q3124" i="2"/>
  <c r="Q3125" i="2"/>
  <c r="Q3126" i="2"/>
  <c r="Q3127" i="2"/>
  <c r="Q3128" i="2"/>
  <c r="Q3129" i="2"/>
  <c r="Q3130" i="2"/>
  <c r="Q3131" i="2"/>
  <c r="Q3132" i="2"/>
  <c r="Q3133" i="2"/>
  <c r="Q3134" i="2"/>
  <c r="Q3135" i="2"/>
  <c r="Q3136" i="2"/>
  <c r="Q3137" i="2"/>
  <c r="Q3138" i="2"/>
  <c r="Q3139" i="2"/>
  <c r="Q3140" i="2"/>
  <c r="Q3141" i="2"/>
  <c r="Q3142" i="2"/>
  <c r="Q3143" i="2"/>
  <c r="Q3144" i="2"/>
  <c r="Q3145" i="2"/>
  <c r="Q3146" i="2"/>
  <c r="Q3147" i="2"/>
  <c r="Q3148" i="2"/>
  <c r="Q3149" i="2"/>
  <c r="Q3150" i="2"/>
  <c r="Q3151" i="2"/>
  <c r="Q3152" i="2"/>
  <c r="Q3153" i="2"/>
  <c r="Q3154" i="2"/>
  <c r="Q3155" i="2"/>
  <c r="Q3156" i="2"/>
  <c r="Q3157" i="2"/>
  <c r="Q3158" i="2"/>
  <c r="Q3159" i="2"/>
  <c r="Q3160" i="2"/>
  <c r="Q3161" i="2"/>
  <c r="Q3162" i="2"/>
  <c r="Q3163" i="2"/>
  <c r="Q3164" i="2"/>
  <c r="Q3165" i="2"/>
  <c r="Q3166" i="2"/>
  <c r="Q3167" i="2"/>
  <c r="Q3168" i="2"/>
  <c r="Q3169" i="2"/>
  <c r="Q3170" i="2"/>
  <c r="Q3171" i="2"/>
  <c r="Q3172" i="2"/>
  <c r="Q3173" i="2"/>
  <c r="Q3174" i="2"/>
  <c r="Q3175" i="2"/>
  <c r="Q3176" i="2"/>
  <c r="Q3177" i="2"/>
  <c r="Q3178" i="2"/>
  <c r="Q3179" i="2"/>
  <c r="Q3180" i="2"/>
  <c r="Q3181" i="2"/>
  <c r="Q3182" i="2"/>
  <c r="Q3183" i="2"/>
  <c r="Q3184" i="2"/>
  <c r="Q3185" i="2"/>
  <c r="Q3186" i="2"/>
  <c r="Q3187" i="2"/>
  <c r="Q3188" i="2"/>
  <c r="Q3189" i="2"/>
  <c r="Q3190" i="2"/>
  <c r="Q3191" i="2"/>
  <c r="Q3192" i="2"/>
  <c r="Q3193" i="2"/>
  <c r="Q3194" i="2"/>
  <c r="Q3195" i="2"/>
  <c r="Q3196" i="2"/>
  <c r="Q3197" i="2"/>
  <c r="Q3198" i="2"/>
  <c r="Q3199" i="2"/>
  <c r="Q3200" i="2"/>
  <c r="Q3201" i="2"/>
  <c r="Q3202" i="2"/>
  <c r="Q3203" i="2"/>
  <c r="Q3204" i="2"/>
  <c r="Q3205" i="2"/>
  <c r="Q3206" i="2"/>
  <c r="Q3207" i="2"/>
  <c r="Q3208" i="2"/>
  <c r="Q3209" i="2"/>
  <c r="Q3210" i="2"/>
  <c r="Q3211" i="2"/>
  <c r="Q3212" i="2"/>
  <c r="Q3213" i="2"/>
  <c r="Q3214" i="2"/>
  <c r="Q3215" i="2"/>
  <c r="Q3216" i="2"/>
  <c r="Q3217" i="2"/>
  <c r="Q3218" i="2"/>
  <c r="Q3219" i="2"/>
  <c r="Q3220" i="2"/>
  <c r="Q3221" i="2"/>
  <c r="Q3222" i="2"/>
  <c r="Q3223" i="2"/>
  <c r="Q3224" i="2"/>
  <c r="Q3225" i="2"/>
  <c r="Q3226" i="2"/>
  <c r="Q3227" i="2"/>
  <c r="Q3228" i="2"/>
  <c r="Q3229" i="2"/>
  <c r="Q3230" i="2"/>
  <c r="Q3231" i="2"/>
  <c r="Q3232" i="2"/>
  <c r="Q3233" i="2"/>
  <c r="Q3234" i="2"/>
  <c r="Q3235" i="2"/>
  <c r="Q3236" i="2"/>
  <c r="Q3237" i="2"/>
  <c r="Q3238" i="2"/>
  <c r="Q3239" i="2"/>
  <c r="Q3240" i="2"/>
  <c r="Q3241" i="2"/>
  <c r="Q3242" i="2"/>
  <c r="Q3243" i="2"/>
  <c r="Q3244" i="2"/>
  <c r="Q3245" i="2"/>
  <c r="Q3246" i="2"/>
  <c r="Q3247" i="2"/>
  <c r="Q3248" i="2"/>
  <c r="Q3249" i="2"/>
  <c r="Q3250" i="2"/>
  <c r="Q3251" i="2"/>
  <c r="Q3252" i="2"/>
  <c r="Q3253" i="2"/>
  <c r="Q3254" i="2"/>
  <c r="Q3255" i="2"/>
  <c r="Q3256" i="2"/>
  <c r="Q3257" i="2"/>
  <c r="Q3258" i="2"/>
  <c r="Q3259" i="2"/>
  <c r="Q3260" i="2"/>
  <c r="Q3261" i="2"/>
  <c r="Q3262" i="2"/>
  <c r="Q3263" i="2"/>
  <c r="Q3264" i="2"/>
  <c r="Q3265" i="2"/>
  <c r="Q3266" i="2"/>
  <c r="Q3267" i="2"/>
  <c r="Q3268" i="2"/>
  <c r="Q3269" i="2"/>
  <c r="Q3270" i="2"/>
  <c r="Q3271" i="2"/>
  <c r="Q3272" i="2"/>
  <c r="Q3273" i="2"/>
  <c r="Q3274" i="2"/>
  <c r="Q3275" i="2"/>
  <c r="Q3276" i="2"/>
  <c r="Q3277" i="2"/>
  <c r="Q3278" i="2"/>
  <c r="Q3279" i="2"/>
  <c r="Q3280" i="2"/>
  <c r="Q3281" i="2"/>
  <c r="Q3282" i="2"/>
  <c r="Q3283" i="2"/>
  <c r="Q3284" i="2"/>
  <c r="Q3285" i="2"/>
  <c r="Q3286" i="2"/>
  <c r="Q3287" i="2"/>
  <c r="Q3288" i="2"/>
  <c r="Q3289" i="2"/>
  <c r="Q3290" i="2"/>
  <c r="Q3291" i="2"/>
  <c r="Q3292" i="2"/>
  <c r="Q3293" i="2"/>
  <c r="Q3294" i="2"/>
  <c r="Q3295" i="2"/>
  <c r="Q3296" i="2"/>
  <c r="Q3297" i="2"/>
  <c r="Q3298" i="2"/>
  <c r="Q3299" i="2"/>
  <c r="Q3300" i="2"/>
  <c r="Q3301" i="2"/>
  <c r="Q3302" i="2"/>
  <c r="Q3303" i="2"/>
  <c r="Q3304" i="2"/>
  <c r="Q3305" i="2"/>
  <c r="Q3306" i="2"/>
  <c r="Q3307" i="2"/>
  <c r="Q3308" i="2"/>
  <c r="Q3309" i="2"/>
  <c r="Q3310" i="2"/>
  <c r="Q3311" i="2"/>
  <c r="Q3312" i="2"/>
  <c r="Q3313" i="2"/>
  <c r="Q3314" i="2"/>
  <c r="Q3315" i="2"/>
  <c r="Q3316" i="2"/>
  <c r="Q3317" i="2"/>
  <c r="Q3318" i="2"/>
  <c r="Q3319" i="2"/>
  <c r="Q3320" i="2"/>
  <c r="Q3321" i="2"/>
  <c r="Q3322" i="2"/>
  <c r="Q3323" i="2"/>
  <c r="Q3324" i="2"/>
  <c r="Q3325" i="2"/>
  <c r="Q3326" i="2"/>
  <c r="Q3327" i="2"/>
  <c r="Q3328" i="2"/>
  <c r="Q3329" i="2"/>
  <c r="Q3330" i="2"/>
  <c r="Q3331" i="2"/>
  <c r="Q3332" i="2"/>
  <c r="Q3333" i="2"/>
  <c r="Q3334" i="2"/>
  <c r="Q3335" i="2"/>
  <c r="Q3336" i="2"/>
  <c r="Q3337" i="2"/>
  <c r="Q3338" i="2"/>
  <c r="Q3339" i="2"/>
  <c r="Q3340" i="2"/>
  <c r="Q3341" i="2"/>
  <c r="Q3342" i="2"/>
  <c r="Q3343" i="2"/>
  <c r="Q3344" i="2"/>
  <c r="Q3345" i="2"/>
  <c r="Q3346" i="2"/>
  <c r="Q3347" i="2"/>
  <c r="Q3348" i="2"/>
  <c r="Q3349" i="2"/>
  <c r="Q3350" i="2"/>
  <c r="Q3351" i="2"/>
  <c r="Q3352" i="2"/>
  <c r="Q3353" i="2"/>
  <c r="Q3354" i="2"/>
  <c r="Q3355" i="2"/>
  <c r="Q3356" i="2"/>
  <c r="Q3357" i="2"/>
  <c r="Q3358" i="2"/>
  <c r="Q3359" i="2"/>
  <c r="Q3360" i="2"/>
  <c r="Q3361" i="2"/>
  <c r="Q3362" i="2"/>
  <c r="Q3363" i="2"/>
  <c r="Q3364" i="2"/>
  <c r="Q3365" i="2"/>
  <c r="Q3366" i="2"/>
  <c r="Q3367" i="2"/>
  <c r="Q3368" i="2"/>
  <c r="Q3369" i="2"/>
  <c r="Q3370" i="2"/>
  <c r="Q3371" i="2"/>
  <c r="Q3372" i="2"/>
  <c r="Q3373" i="2"/>
  <c r="Q3374" i="2"/>
  <c r="Q3375" i="2"/>
  <c r="Q3376" i="2"/>
  <c r="Q3377" i="2"/>
  <c r="Q3378" i="2"/>
  <c r="Q3379" i="2"/>
  <c r="Q3380" i="2"/>
  <c r="Q3381" i="2"/>
  <c r="Q3382" i="2"/>
  <c r="Q3383" i="2"/>
  <c r="Q3384" i="2"/>
  <c r="Q3385" i="2"/>
  <c r="Q3386" i="2"/>
  <c r="Q3387" i="2"/>
  <c r="Q3388" i="2"/>
  <c r="Q3389" i="2"/>
  <c r="Q3390" i="2"/>
  <c r="Q3391" i="2"/>
  <c r="Q3392" i="2"/>
  <c r="Q3393" i="2"/>
  <c r="Q3394" i="2"/>
  <c r="Q3395" i="2"/>
  <c r="Q3396" i="2"/>
  <c r="Q3397" i="2"/>
  <c r="Q3398" i="2"/>
  <c r="Q3399" i="2"/>
  <c r="Q3400" i="2"/>
  <c r="Q3401" i="2"/>
  <c r="Q3402" i="2"/>
  <c r="Q3403" i="2"/>
  <c r="Q3404" i="2"/>
  <c r="Q3405" i="2"/>
  <c r="Q3406" i="2"/>
  <c r="Q3407" i="2"/>
  <c r="Q3408" i="2"/>
  <c r="Q3409" i="2"/>
  <c r="Q3410" i="2"/>
  <c r="Q3411" i="2"/>
  <c r="Q3412" i="2"/>
  <c r="Q3413" i="2"/>
  <c r="Q3414" i="2"/>
  <c r="Q3415" i="2"/>
  <c r="Q3416" i="2"/>
  <c r="Q3417" i="2"/>
  <c r="Q3418" i="2"/>
  <c r="Q3419" i="2"/>
  <c r="Q3420" i="2"/>
  <c r="Q3421" i="2"/>
  <c r="Q3422" i="2"/>
  <c r="Q3423" i="2"/>
  <c r="Q3424" i="2"/>
  <c r="Q3425" i="2"/>
  <c r="Q3426" i="2"/>
  <c r="Q3427" i="2"/>
  <c r="Q3428" i="2"/>
  <c r="Q3429" i="2"/>
  <c r="Q3430" i="2"/>
  <c r="Q3431" i="2"/>
  <c r="Q3432" i="2"/>
  <c r="Q3433" i="2"/>
  <c r="Q3434" i="2"/>
  <c r="Q3435" i="2"/>
  <c r="Q3436" i="2"/>
  <c r="Q3437" i="2"/>
  <c r="Q3438" i="2"/>
  <c r="Q3439" i="2"/>
  <c r="Q3440" i="2"/>
  <c r="Q3441" i="2"/>
  <c r="Q3442" i="2"/>
  <c r="Q3443" i="2"/>
  <c r="Q3444" i="2"/>
  <c r="Q3445" i="2"/>
  <c r="Q3446" i="2"/>
  <c r="Q3447" i="2"/>
  <c r="Q3448" i="2"/>
  <c r="Q3449" i="2"/>
  <c r="Q3450" i="2"/>
  <c r="Q3451" i="2"/>
  <c r="Q3452" i="2"/>
  <c r="Q3453" i="2"/>
  <c r="Q3454" i="2"/>
  <c r="Q3455" i="2"/>
  <c r="Q3456" i="2"/>
  <c r="Q3457" i="2"/>
  <c r="Q3458" i="2"/>
  <c r="Q3459" i="2"/>
  <c r="Q3460" i="2"/>
  <c r="Q3461" i="2"/>
  <c r="Q3462" i="2"/>
  <c r="Q3463" i="2"/>
  <c r="Q3464" i="2"/>
  <c r="Q3465" i="2"/>
  <c r="Q3466" i="2"/>
  <c r="Q3467" i="2"/>
  <c r="Q3468" i="2"/>
  <c r="Q3469" i="2"/>
  <c r="Q3470" i="2"/>
  <c r="Q3471" i="2"/>
  <c r="Q3472" i="2"/>
  <c r="Q3473" i="2"/>
  <c r="Q3474" i="2"/>
  <c r="Q3475" i="2"/>
  <c r="Q3476" i="2"/>
  <c r="Q3477" i="2"/>
  <c r="Q3478" i="2"/>
  <c r="Q3479" i="2"/>
  <c r="Q3480" i="2"/>
  <c r="Q3481" i="2"/>
  <c r="Q3482" i="2"/>
  <c r="Q3483" i="2"/>
  <c r="Q3484" i="2"/>
  <c r="Q3485" i="2"/>
  <c r="Q3486" i="2"/>
  <c r="Q3487" i="2"/>
  <c r="Q3488" i="2"/>
  <c r="Q3489" i="2"/>
  <c r="Q3490" i="2"/>
  <c r="Q3491" i="2"/>
  <c r="Q3492" i="2"/>
  <c r="Q3493" i="2"/>
  <c r="Q3494" i="2"/>
  <c r="Q3495" i="2"/>
  <c r="Q3496" i="2"/>
  <c r="Q3497" i="2"/>
  <c r="Q3498" i="2"/>
  <c r="Q3499" i="2"/>
  <c r="Q3500" i="2"/>
  <c r="Q3501" i="2"/>
  <c r="Q3502" i="2"/>
  <c r="Q3503" i="2"/>
  <c r="Q3504" i="2"/>
  <c r="Q3505" i="2"/>
  <c r="Q3506" i="2"/>
  <c r="Q3507" i="2"/>
  <c r="Q3508" i="2"/>
  <c r="Q3509" i="2"/>
  <c r="Q3510" i="2"/>
  <c r="Q3511" i="2"/>
  <c r="Q3512" i="2"/>
  <c r="Q3513" i="2"/>
  <c r="Q3514" i="2"/>
  <c r="Q3515" i="2"/>
  <c r="Q3516" i="2"/>
  <c r="Q3517" i="2"/>
  <c r="Q3518" i="2"/>
  <c r="Q3519" i="2"/>
  <c r="Q3520" i="2"/>
  <c r="Q3521" i="2"/>
  <c r="Q3522" i="2"/>
  <c r="Q3523" i="2"/>
  <c r="Q3524" i="2"/>
  <c r="Q3525" i="2"/>
  <c r="Q3526" i="2"/>
  <c r="Q3527" i="2"/>
  <c r="Q3528" i="2"/>
  <c r="Q3529" i="2"/>
  <c r="Q3530" i="2"/>
  <c r="Q3531" i="2"/>
  <c r="Q3532" i="2"/>
  <c r="Q3533" i="2"/>
  <c r="Q3534" i="2"/>
  <c r="Q3535" i="2"/>
  <c r="Q3536" i="2"/>
  <c r="Q3537" i="2"/>
  <c r="Q3538" i="2"/>
  <c r="Q3539" i="2"/>
  <c r="Q3540" i="2"/>
  <c r="Q3541" i="2"/>
  <c r="Q3542" i="2"/>
  <c r="Q3543" i="2"/>
  <c r="Q3544" i="2"/>
  <c r="Q3545" i="2"/>
  <c r="Q3546" i="2"/>
  <c r="Q3547" i="2"/>
  <c r="Q3548" i="2"/>
  <c r="Q3549" i="2"/>
  <c r="Q3550" i="2"/>
  <c r="Q3551" i="2"/>
  <c r="Q3552" i="2"/>
  <c r="Q3553" i="2"/>
  <c r="Q3554" i="2"/>
  <c r="Q3555" i="2"/>
  <c r="Q3556" i="2"/>
  <c r="Q3557" i="2"/>
  <c r="Q3558" i="2"/>
  <c r="Q3559" i="2"/>
  <c r="Q3560" i="2"/>
  <c r="Q3561" i="2"/>
  <c r="Q3562" i="2"/>
  <c r="Q3563" i="2"/>
  <c r="Q3564" i="2"/>
  <c r="Q3565" i="2"/>
  <c r="Q3566" i="2"/>
  <c r="Q3567" i="2"/>
  <c r="Q3568" i="2"/>
  <c r="Q3569" i="2"/>
  <c r="Q3570" i="2"/>
  <c r="Q3571" i="2"/>
  <c r="Q3572" i="2"/>
  <c r="Q3573" i="2"/>
  <c r="Q3574" i="2"/>
  <c r="Q3575" i="2"/>
  <c r="Q3576" i="2"/>
  <c r="Q3577" i="2"/>
  <c r="Q3578" i="2"/>
  <c r="Q3579" i="2"/>
  <c r="Q3580" i="2"/>
  <c r="Q3581" i="2"/>
  <c r="Q3582" i="2"/>
  <c r="Q3583" i="2"/>
  <c r="Q3584" i="2"/>
  <c r="Q3585" i="2"/>
  <c r="Q3586" i="2"/>
  <c r="Q3587" i="2"/>
  <c r="Q3588" i="2"/>
  <c r="Q3589" i="2"/>
  <c r="Q3590" i="2"/>
  <c r="Q3591" i="2"/>
  <c r="Q3592" i="2"/>
  <c r="Q3593" i="2"/>
  <c r="Q3594" i="2"/>
  <c r="Q3595" i="2"/>
  <c r="Q3596" i="2"/>
  <c r="Q3597" i="2"/>
  <c r="Q3598" i="2"/>
  <c r="Q3599" i="2"/>
  <c r="Q3600" i="2"/>
  <c r="Q3601" i="2"/>
  <c r="Q3602" i="2"/>
  <c r="Q3603" i="2"/>
  <c r="Q3604" i="2"/>
  <c r="Q3605" i="2"/>
  <c r="Q3606" i="2"/>
  <c r="Q3607" i="2"/>
  <c r="Q3608" i="2"/>
  <c r="Q3609" i="2"/>
  <c r="Q3610" i="2"/>
  <c r="Q3611" i="2"/>
  <c r="Q3612" i="2"/>
  <c r="Q3613" i="2"/>
  <c r="Q3614" i="2"/>
  <c r="Q3615" i="2"/>
  <c r="Q3616" i="2"/>
  <c r="Q3617" i="2"/>
  <c r="Q3618" i="2"/>
  <c r="Q3619" i="2"/>
  <c r="Q3620" i="2"/>
  <c r="Q3621" i="2"/>
  <c r="Q3622" i="2"/>
  <c r="Q3623" i="2"/>
  <c r="Q3624" i="2"/>
  <c r="Q3625" i="2"/>
  <c r="Q3626" i="2"/>
  <c r="Q3627" i="2"/>
  <c r="Q3628" i="2"/>
  <c r="Q3629" i="2"/>
  <c r="Q3630" i="2"/>
  <c r="Q3631" i="2"/>
  <c r="Q3632" i="2"/>
  <c r="Q3633" i="2"/>
  <c r="Q3634" i="2"/>
  <c r="Q3635" i="2"/>
  <c r="Q3636" i="2"/>
  <c r="Q3637" i="2"/>
  <c r="Q3638" i="2"/>
  <c r="Q3639" i="2"/>
  <c r="Q3640" i="2"/>
  <c r="Q3641" i="2"/>
  <c r="Q3642" i="2"/>
  <c r="Q3643" i="2"/>
  <c r="Q3644" i="2"/>
  <c r="Q3645" i="2"/>
  <c r="Q3646" i="2"/>
  <c r="Q3647" i="2"/>
  <c r="Q3648" i="2"/>
  <c r="Q3649" i="2"/>
  <c r="Q3650" i="2"/>
  <c r="Q3651" i="2"/>
  <c r="Q3652" i="2"/>
  <c r="Q3653" i="2"/>
  <c r="Q3654" i="2"/>
  <c r="Q3655" i="2"/>
  <c r="Q3656" i="2"/>
  <c r="Q3657" i="2"/>
  <c r="Q3658" i="2"/>
  <c r="Q3659" i="2"/>
  <c r="Q3660" i="2"/>
  <c r="Q3661" i="2"/>
  <c r="Q3662" i="2"/>
  <c r="Q3663" i="2"/>
  <c r="Q3664" i="2"/>
  <c r="Q3665" i="2"/>
  <c r="Q3666" i="2"/>
  <c r="Q3667" i="2"/>
  <c r="Q3668" i="2"/>
  <c r="Q3669" i="2"/>
  <c r="Q3670" i="2"/>
  <c r="Q3671" i="2"/>
  <c r="Q3672" i="2"/>
  <c r="Q3673" i="2"/>
  <c r="Q3674" i="2"/>
  <c r="Q3675" i="2"/>
  <c r="Q3676" i="2"/>
  <c r="Q3677" i="2"/>
  <c r="Q3678" i="2"/>
  <c r="Q3679" i="2"/>
  <c r="Q3680" i="2"/>
  <c r="Q3681" i="2"/>
  <c r="Q3682" i="2"/>
  <c r="Q3683" i="2"/>
  <c r="Q3684" i="2"/>
  <c r="Q3685" i="2"/>
  <c r="Q3686" i="2"/>
  <c r="Q3687" i="2"/>
  <c r="Q3688" i="2"/>
  <c r="Q3689" i="2"/>
  <c r="Q3690" i="2"/>
  <c r="Q3691" i="2"/>
  <c r="Q3692" i="2"/>
  <c r="Q3693" i="2"/>
  <c r="Q3694" i="2"/>
  <c r="Q3695" i="2"/>
  <c r="Q3696" i="2"/>
  <c r="Q3697" i="2"/>
  <c r="Q3698" i="2"/>
  <c r="Q3699" i="2"/>
  <c r="Q3700" i="2"/>
  <c r="Q3701" i="2"/>
  <c r="Q3702" i="2"/>
  <c r="Q3703" i="2"/>
  <c r="Q3704" i="2"/>
  <c r="Q3705" i="2"/>
  <c r="Q3706" i="2"/>
  <c r="Q3707" i="2"/>
  <c r="Q3708" i="2"/>
  <c r="Q3709" i="2"/>
  <c r="Q3710" i="2"/>
  <c r="Q3711" i="2"/>
  <c r="Q3712" i="2"/>
  <c r="Q3713" i="2"/>
  <c r="Q3714" i="2"/>
  <c r="Q3715" i="2"/>
  <c r="Q3716" i="2"/>
  <c r="Q3717" i="2"/>
  <c r="Q3718" i="2"/>
  <c r="Q3719" i="2"/>
  <c r="Q3720" i="2"/>
  <c r="Q3721" i="2"/>
  <c r="Q3722" i="2"/>
  <c r="Q3723" i="2"/>
  <c r="Q3724" i="2"/>
  <c r="Q3725" i="2"/>
  <c r="Q3726" i="2"/>
  <c r="Q3727" i="2"/>
  <c r="Q3728" i="2"/>
  <c r="Q3729" i="2"/>
  <c r="Q3730" i="2"/>
  <c r="Q3731" i="2"/>
  <c r="Q3732" i="2"/>
  <c r="Q3733" i="2"/>
  <c r="Q3734" i="2"/>
  <c r="Q3735" i="2"/>
  <c r="Q3736" i="2"/>
  <c r="Q3737" i="2"/>
  <c r="Q3738" i="2"/>
  <c r="Q3739" i="2"/>
  <c r="Q3740" i="2"/>
  <c r="Q3741" i="2"/>
  <c r="Q3742" i="2"/>
  <c r="Q3743" i="2"/>
  <c r="Q3744" i="2"/>
  <c r="Q3745" i="2"/>
  <c r="Q3746" i="2"/>
  <c r="Q3747" i="2"/>
  <c r="Q3748" i="2"/>
  <c r="Q3749" i="2"/>
  <c r="Q3750" i="2"/>
  <c r="Q3751" i="2"/>
  <c r="Q3752" i="2"/>
  <c r="Q3753" i="2"/>
  <c r="Q3754" i="2"/>
  <c r="Q3755" i="2"/>
  <c r="Q3756" i="2"/>
  <c r="Q3757" i="2"/>
  <c r="Q3758" i="2"/>
  <c r="Q3759" i="2"/>
  <c r="Q3760" i="2"/>
  <c r="Q3761" i="2"/>
  <c r="Q3762" i="2"/>
  <c r="Q3763" i="2"/>
  <c r="Q3764" i="2"/>
  <c r="Q3765" i="2"/>
  <c r="Q3766" i="2"/>
  <c r="Q3767" i="2"/>
  <c r="Q3768" i="2"/>
  <c r="Q3769" i="2"/>
  <c r="Q3770" i="2"/>
  <c r="Q3771" i="2"/>
  <c r="Q3772" i="2"/>
  <c r="Q3773" i="2"/>
  <c r="Q3774" i="2"/>
  <c r="Q3775" i="2"/>
  <c r="Q3776" i="2"/>
  <c r="Q3777" i="2"/>
  <c r="Q3778" i="2"/>
  <c r="Q3779" i="2"/>
  <c r="Q3780" i="2"/>
  <c r="Q3781" i="2"/>
  <c r="Q3782" i="2"/>
  <c r="Q3783" i="2"/>
  <c r="Q3784" i="2"/>
  <c r="Q3785" i="2"/>
  <c r="Q3786" i="2"/>
  <c r="Q3787" i="2"/>
  <c r="Q3788" i="2"/>
  <c r="Q3789" i="2"/>
  <c r="Q3790" i="2"/>
  <c r="Q3791" i="2"/>
  <c r="Q3792" i="2"/>
  <c r="Q3793" i="2"/>
  <c r="Q3794" i="2"/>
  <c r="Q3795" i="2"/>
  <c r="Q3796" i="2"/>
  <c r="Q3797" i="2"/>
  <c r="Q3798" i="2"/>
  <c r="Q3799" i="2"/>
  <c r="Q3800" i="2"/>
  <c r="Q3801" i="2"/>
  <c r="Q3802" i="2"/>
  <c r="Q3803" i="2"/>
  <c r="Q3804" i="2"/>
  <c r="Q3805" i="2"/>
  <c r="Q3806" i="2"/>
  <c r="Q3807" i="2"/>
  <c r="Q3808" i="2"/>
  <c r="Q3809" i="2"/>
  <c r="Q3810" i="2"/>
  <c r="Q3811" i="2"/>
  <c r="Q3812" i="2"/>
  <c r="Q3813" i="2"/>
  <c r="Q3814" i="2"/>
  <c r="Q3815" i="2"/>
  <c r="Q3816" i="2"/>
  <c r="Q3817" i="2"/>
  <c r="Q3818" i="2"/>
  <c r="Q3819" i="2"/>
  <c r="Q3820" i="2"/>
  <c r="Q3821" i="2"/>
  <c r="Q3822" i="2"/>
  <c r="Q3823" i="2"/>
  <c r="Q3824" i="2"/>
  <c r="Q3825" i="2"/>
  <c r="Q3826" i="2"/>
  <c r="Q3827" i="2"/>
  <c r="Q3828" i="2"/>
  <c r="Q3829" i="2"/>
  <c r="Q3830" i="2"/>
  <c r="Q3831" i="2"/>
  <c r="Q3832" i="2"/>
  <c r="Q3833" i="2"/>
  <c r="Q3834" i="2"/>
  <c r="Q3835" i="2"/>
  <c r="Q3836" i="2"/>
  <c r="Q3837" i="2"/>
  <c r="Q3838" i="2"/>
  <c r="Q3839" i="2"/>
  <c r="Q3840" i="2"/>
  <c r="Q3841" i="2"/>
  <c r="Q3842" i="2"/>
  <c r="Q3843" i="2"/>
  <c r="Q3844" i="2"/>
  <c r="Q3845" i="2"/>
  <c r="Q3846" i="2"/>
  <c r="Q3847" i="2"/>
  <c r="Q3848" i="2"/>
  <c r="Q3849" i="2"/>
  <c r="Q3850" i="2"/>
  <c r="Q3851" i="2"/>
  <c r="Q3852" i="2"/>
  <c r="Q3853" i="2"/>
  <c r="Q3854" i="2"/>
  <c r="Q3855" i="2"/>
  <c r="Q3856" i="2"/>
  <c r="Q3857" i="2"/>
  <c r="Q3858" i="2"/>
  <c r="Q3859" i="2"/>
  <c r="Q3860" i="2"/>
  <c r="Q3861" i="2"/>
  <c r="Q3862" i="2"/>
  <c r="Q3863" i="2"/>
  <c r="Q3864" i="2"/>
  <c r="Q3865" i="2"/>
  <c r="Q3866" i="2"/>
  <c r="Q3867" i="2"/>
  <c r="Q3868" i="2"/>
  <c r="Q3869" i="2"/>
  <c r="Q3870" i="2"/>
  <c r="Q3871" i="2"/>
  <c r="Q3872" i="2"/>
  <c r="Q3873" i="2"/>
  <c r="Q3874" i="2"/>
  <c r="Q3875" i="2"/>
  <c r="Q3876" i="2"/>
  <c r="Q3877" i="2"/>
  <c r="Q3878" i="2"/>
  <c r="Q3879" i="2"/>
  <c r="Q3880" i="2"/>
  <c r="Q3881" i="2"/>
  <c r="Q3882" i="2"/>
  <c r="Q3883" i="2"/>
  <c r="Q3884" i="2"/>
  <c r="Q3885" i="2"/>
  <c r="Q3886" i="2"/>
  <c r="Q3887" i="2"/>
  <c r="Q3888" i="2"/>
  <c r="Q3889" i="2"/>
  <c r="Q3890" i="2"/>
  <c r="Q3891" i="2"/>
  <c r="Q3892" i="2"/>
  <c r="Q3893" i="2"/>
  <c r="Q3894" i="2"/>
  <c r="Q3895" i="2"/>
  <c r="Q3896" i="2"/>
  <c r="Q3897" i="2"/>
  <c r="Q3898" i="2"/>
  <c r="Q3899" i="2"/>
  <c r="Q3900" i="2"/>
  <c r="Q3901" i="2"/>
  <c r="Q3902" i="2"/>
  <c r="Q3903" i="2"/>
  <c r="Q3904" i="2"/>
  <c r="Q3905" i="2"/>
  <c r="Q3906" i="2"/>
  <c r="Q3907" i="2"/>
  <c r="Q3908" i="2"/>
  <c r="Q3909" i="2"/>
  <c r="Q3910" i="2"/>
  <c r="Q3911" i="2"/>
  <c r="Q3912" i="2"/>
  <c r="Q3913" i="2"/>
  <c r="Q3914" i="2"/>
  <c r="Q3915" i="2"/>
  <c r="Q3916" i="2"/>
  <c r="Q3917" i="2"/>
  <c r="Q3918" i="2"/>
  <c r="Q3919" i="2"/>
  <c r="Q3920" i="2"/>
  <c r="Q3921" i="2"/>
  <c r="Q3922" i="2"/>
  <c r="Q3923" i="2"/>
  <c r="Q3924" i="2"/>
  <c r="Q3925" i="2"/>
  <c r="Q3926" i="2"/>
  <c r="Q3927" i="2"/>
  <c r="Q3928" i="2"/>
  <c r="Q3929" i="2"/>
  <c r="Q3930" i="2"/>
  <c r="Q3931" i="2"/>
  <c r="Q3932" i="2"/>
  <c r="Q3933" i="2"/>
  <c r="Q3934" i="2"/>
  <c r="Q3935" i="2"/>
  <c r="Q3936" i="2"/>
  <c r="Q3937" i="2"/>
  <c r="Q3938" i="2"/>
  <c r="Q3939" i="2"/>
  <c r="Q3940" i="2"/>
  <c r="Q3941" i="2"/>
  <c r="Q3942" i="2"/>
  <c r="Q3943" i="2"/>
  <c r="Q3944" i="2"/>
  <c r="Q3945" i="2"/>
  <c r="Q3946" i="2"/>
  <c r="Q3947" i="2"/>
  <c r="Q3948" i="2"/>
  <c r="Q3949" i="2"/>
  <c r="Q3950" i="2"/>
  <c r="Q3951" i="2"/>
  <c r="Q3952" i="2"/>
  <c r="Q3953" i="2"/>
  <c r="Q3954" i="2"/>
  <c r="Q3955" i="2"/>
  <c r="Q3956" i="2"/>
  <c r="Q3957" i="2"/>
  <c r="Q3958" i="2"/>
  <c r="Q3959" i="2"/>
  <c r="Q3960" i="2"/>
  <c r="Q3961" i="2"/>
  <c r="Q3962" i="2"/>
  <c r="Q3963" i="2"/>
  <c r="Q3964" i="2"/>
  <c r="Q3965" i="2"/>
  <c r="Q3966" i="2"/>
  <c r="Q3967" i="2"/>
  <c r="Q3968" i="2"/>
  <c r="Q3969" i="2"/>
  <c r="Q3970" i="2"/>
  <c r="Q3971" i="2"/>
  <c r="Q3972" i="2"/>
  <c r="Q3973" i="2"/>
  <c r="Q3974" i="2"/>
  <c r="Q3975" i="2"/>
  <c r="Q3976" i="2"/>
  <c r="Q3977" i="2"/>
  <c r="Q3978" i="2"/>
  <c r="Q3979" i="2"/>
  <c r="Q3980" i="2"/>
  <c r="Q3981" i="2"/>
  <c r="Q3982" i="2"/>
  <c r="Q3983" i="2"/>
  <c r="Q3984" i="2"/>
  <c r="Q3985" i="2"/>
  <c r="Q3986" i="2"/>
  <c r="Q3987" i="2"/>
  <c r="Q3988" i="2"/>
  <c r="Q3989" i="2"/>
  <c r="Q3990" i="2"/>
  <c r="Q3991" i="2"/>
  <c r="Q3992" i="2"/>
  <c r="Q3993" i="2"/>
  <c r="Q3994" i="2"/>
  <c r="Q3995" i="2"/>
  <c r="Q3996" i="2"/>
  <c r="Q3997" i="2"/>
  <c r="Q3998" i="2"/>
  <c r="Q3999" i="2"/>
  <c r="Q4000" i="2"/>
  <c r="Q4001" i="2"/>
  <c r="Q4002" i="2"/>
  <c r="Q4003" i="2"/>
  <c r="Q4004" i="2"/>
  <c r="Q4005" i="2"/>
  <c r="Q4006" i="2"/>
  <c r="Q4007" i="2"/>
  <c r="Q4008" i="2"/>
  <c r="Q4009" i="2"/>
  <c r="Q4010" i="2"/>
  <c r="Q4011" i="2"/>
  <c r="Q4012" i="2"/>
  <c r="Q4013" i="2"/>
  <c r="Q4014" i="2"/>
  <c r="Q4015" i="2"/>
  <c r="Q4016" i="2"/>
  <c r="Q4017" i="2"/>
  <c r="Q4018" i="2"/>
  <c r="Q4019" i="2"/>
  <c r="Q4020" i="2"/>
  <c r="Q4021" i="2"/>
  <c r="Q4022" i="2"/>
  <c r="Q4023" i="2"/>
  <c r="Q4024" i="2"/>
  <c r="Q4025" i="2"/>
  <c r="Q4026" i="2"/>
  <c r="Q4027" i="2"/>
  <c r="Q4028" i="2"/>
  <c r="Q4029" i="2"/>
  <c r="Q4030" i="2"/>
  <c r="Q4031" i="2"/>
  <c r="Q4032" i="2"/>
  <c r="Q4033" i="2"/>
  <c r="Q4034" i="2"/>
  <c r="Q4035" i="2"/>
  <c r="Q4036" i="2"/>
  <c r="Q4037" i="2"/>
  <c r="Q4038" i="2"/>
  <c r="Q4039" i="2"/>
  <c r="Q4040" i="2"/>
  <c r="Q4041" i="2"/>
  <c r="Q4042" i="2"/>
  <c r="Q4043" i="2"/>
  <c r="Q4044" i="2"/>
  <c r="Q4045" i="2"/>
  <c r="Q4046" i="2"/>
  <c r="Q4047" i="2"/>
  <c r="Q4048" i="2"/>
  <c r="Q4049" i="2"/>
  <c r="Q4050" i="2"/>
  <c r="Q4051" i="2"/>
  <c r="Q4052" i="2"/>
  <c r="Q4053" i="2"/>
  <c r="Q4054" i="2"/>
  <c r="Q4055" i="2"/>
  <c r="Q4056" i="2"/>
  <c r="Q4057" i="2"/>
  <c r="Q4058" i="2"/>
  <c r="Q4059" i="2"/>
  <c r="Q4060" i="2"/>
  <c r="Q4061" i="2"/>
  <c r="Q4062" i="2"/>
  <c r="Q4063" i="2"/>
  <c r="Q4064" i="2"/>
  <c r="Q4065" i="2"/>
  <c r="Q4066" i="2"/>
  <c r="Q4067" i="2"/>
  <c r="Q4068" i="2"/>
  <c r="Q4069" i="2"/>
  <c r="Q4070" i="2"/>
  <c r="Q4071" i="2"/>
  <c r="Q4072" i="2"/>
  <c r="Q4073" i="2"/>
  <c r="Q4074" i="2"/>
  <c r="Q4075" i="2"/>
  <c r="Q4076" i="2"/>
  <c r="Q4077" i="2"/>
  <c r="Q4078" i="2"/>
  <c r="Q4079" i="2"/>
  <c r="Q4080" i="2"/>
  <c r="Q4081" i="2"/>
  <c r="Q4082" i="2"/>
  <c r="Q4083" i="2"/>
  <c r="Q4084" i="2"/>
  <c r="Q4085" i="2"/>
  <c r="Q4086" i="2"/>
  <c r="Q4087" i="2"/>
  <c r="Q4088" i="2"/>
  <c r="Q4089" i="2"/>
  <c r="Q4090" i="2"/>
  <c r="Q4091" i="2"/>
  <c r="Q4092" i="2"/>
  <c r="Q4093" i="2"/>
  <c r="Q4094" i="2"/>
  <c r="Q4095" i="2"/>
  <c r="Q4096" i="2"/>
  <c r="Q4097" i="2"/>
  <c r="Q4098" i="2"/>
  <c r="Q4099" i="2"/>
  <c r="Q4100" i="2"/>
  <c r="Q4101" i="2"/>
  <c r="Q4102" i="2"/>
  <c r="Q4103" i="2"/>
  <c r="Q4104" i="2"/>
  <c r="Q4105" i="2"/>
  <c r="Q4106" i="2"/>
  <c r="Q4107" i="2"/>
  <c r="Q4108" i="2"/>
  <c r="Q4109" i="2"/>
  <c r="Q4110" i="2"/>
  <c r="Q4111" i="2"/>
  <c r="Q4112" i="2"/>
  <c r="Q4113" i="2"/>
  <c r="Q4114" i="2"/>
  <c r="Q4115" i="2"/>
  <c r="Q4116" i="2"/>
  <c r="Q4117" i="2"/>
  <c r="Q4118" i="2"/>
  <c r="Q4119" i="2"/>
  <c r="Q4120" i="2"/>
  <c r="Q4121" i="2"/>
  <c r="Q4122" i="2"/>
  <c r="Q4123" i="2"/>
  <c r="Q4124" i="2"/>
  <c r="Q4125" i="2"/>
  <c r="Q4126" i="2"/>
  <c r="Q4127" i="2"/>
  <c r="Q4128" i="2"/>
  <c r="Q4129" i="2"/>
  <c r="Q4130" i="2"/>
  <c r="Q4131" i="2"/>
  <c r="Q4132" i="2"/>
  <c r="Q4133" i="2"/>
  <c r="Q4134" i="2"/>
  <c r="Q4135" i="2"/>
  <c r="Q4136" i="2"/>
  <c r="Q4137" i="2"/>
  <c r="Q4138" i="2"/>
  <c r="Q4139" i="2"/>
  <c r="Q4140" i="2"/>
  <c r="Q4141" i="2"/>
  <c r="Q4142" i="2"/>
  <c r="Q4143" i="2"/>
  <c r="Q4144" i="2"/>
  <c r="Q4145" i="2"/>
  <c r="Q4146" i="2"/>
  <c r="Q4147" i="2"/>
  <c r="Q4148" i="2"/>
  <c r="Q4149" i="2"/>
  <c r="Q4150" i="2"/>
  <c r="Q4151" i="2"/>
  <c r="Q4152" i="2"/>
  <c r="Q4153" i="2"/>
  <c r="Q4154" i="2"/>
  <c r="Q4155" i="2"/>
  <c r="Q4156" i="2"/>
  <c r="Q4157" i="2"/>
  <c r="Q4158" i="2"/>
  <c r="Q4159" i="2"/>
  <c r="Q4160" i="2"/>
  <c r="Q4161" i="2"/>
  <c r="Q4162" i="2"/>
  <c r="Q4163" i="2"/>
  <c r="Q4164" i="2"/>
  <c r="Q4165" i="2"/>
  <c r="Q4166" i="2"/>
  <c r="Q4167" i="2"/>
  <c r="Q4168" i="2"/>
  <c r="Q4169" i="2"/>
  <c r="Q4170" i="2"/>
  <c r="Q4171" i="2"/>
  <c r="Q4172" i="2"/>
  <c r="Q4173" i="2"/>
  <c r="Q4174" i="2"/>
  <c r="Q4175" i="2"/>
  <c r="Q4176" i="2"/>
  <c r="Q4177" i="2"/>
  <c r="Q4178" i="2"/>
  <c r="Q4179" i="2"/>
  <c r="Q4180" i="2"/>
  <c r="Q4181" i="2"/>
  <c r="Q4182" i="2"/>
  <c r="Q4183" i="2"/>
  <c r="Q4184" i="2"/>
  <c r="Q4185" i="2"/>
  <c r="Q4186" i="2"/>
  <c r="Q4187" i="2"/>
  <c r="Q4188" i="2"/>
  <c r="Q4189" i="2"/>
  <c r="Q4190" i="2"/>
  <c r="Q4191" i="2"/>
  <c r="Q4192" i="2"/>
  <c r="Q4193" i="2"/>
  <c r="Q4194" i="2"/>
  <c r="Q4195" i="2"/>
  <c r="Q4196" i="2"/>
  <c r="Q4197" i="2"/>
  <c r="Q4198" i="2"/>
  <c r="Q4199" i="2"/>
  <c r="Q4200" i="2"/>
  <c r="Q4201" i="2"/>
  <c r="Q4202" i="2"/>
  <c r="Q4203" i="2"/>
  <c r="Q4204" i="2"/>
  <c r="Q4205" i="2"/>
  <c r="Q4206" i="2"/>
  <c r="Q4207" i="2"/>
  <c r="Q4208" i="2"/>
  <c r="Q4209" i="2"/>
  <c r="Q4210" i="2"/>
  <c r="Q4211" i="2"/>
  <c r="Q4212" i="2"/>
  <c r="Q4213" i="2"/>
  <c r="Q4214" i="2"/>
  <c r="Q4215" i="2"/>
  <c r="Q4216" i="2"/>
  <c r="Q4217" i="2"/>
  <c r="Q4218" i="2"/>
  <c r="Q4219" i="2"/>
  <c r="Q4220" i="2"/>
  <c r="Q4221" i="2"/>
  <c r="Q4222" i="2"/>
  <c r="Q4223" i="2"/>
  <c r="Q4224" i="2"/>
  <c r="Q4225" i="2"/>
  <c r="Q4226" i="2"/>
  <c r="Q4227" i="2"/>
  <c r="Q4228" i="2"/>
  <c r="Q4229" i="2"/>
  <c r="Q4230" i="2"/>
  <c r="Q4231" i="2"/>
  <c r="Q4232" i="2"/>
  <c r="Q4233" i="2"/>
  <c r="Q4234" i="2"/>
  <c r="Q4235" i="2"/>
  <c r="Q4236" i="2"/>
  <c r="Q4237" i="2"/>
  <c r="Q4238" i="2"/>
  <c r="Q4239" i="2"/>
  <c r="Q4240" i="2"/>
  <c r="Q4241" i="2"/>
  <c r="Q4242" i="2"/>
  <c r="Q4243" i="2"/>
  <c r="Q4244" i="2"/>
  <c r="Q4245" i="2"/>
  <c r="Q4246" i="2"/>
  <c r="Q4247" i="2"/>
  <c r="Q4248" i="2"/>
  <c r="Q4249" i="2"/>
  <c r="Q4250" i="2"/>
  <c r="Q4251" i="2"/>
  <c r="Q4252" i="2"/>
  <c r="Q4253" i="2"/>
  <c r="Q4254" i="2"/>
  <c r="Q4255" i="2"/>
  <c r="Q4256" i="2"/>
  <c r="Q4257" i="2"/>
  <c r="Q4258" i="2"/>
  <c r="Q4259" i="2"/>
  <c r="Q4260" i="2"/>
  <c r="Q4261" i="2"/>
  <c r="Q4262" i="2"/>
  <c r="Q4263" i="2"/>
  <c r="Q4264" i="2"/>
  <c r="Q4265" i="2"/>
  <c r="Q4266" i="2"/>
  <c r="Q4267" i="2"/>
  <c r="Q4268" i="2"/>
  <c r="Q4269" i="2"/>
  <c r="Q4270" i="2"/>
  <c r="Q4271" i="2"/>
  <c r="Q4272" i="2"/>
  <c r="Q4273" i="2"/>
  <c r="Q4274" i="2"/>
  <c r="Q4275" i="2"/>
  <c r="Q4276" i="2"/>
  <c r="Q4277" i="2"/>
  <c r="Q4278" i="2"/>
  <c r="Q4279" i="2"/>
  <c r="Q4280" i="2"/>
  <c r="Q4281" i="2"/>
  <c r="Q4282" i="2"/>
  <c r="Q4283" i="2"/>
  <c r="Q4284" i="2"/>
  <c r="Q4285" i="2"/>
  <c r="Q4286" i="2"/>
  <c r="Q4287" i="2"/>
  <c r="Q4288" i="2"/>
  <c r="Q4289" i="2"/>
  <c r="Q4290" i="2"/>
  <c r="Q4291" i="2"/>
  <c r="Q4292" i="2"/>
  <c r="Q4293" i="2"/>
  <c r="Q4294" i="2"/>
  <c r="Q4295" i="2"/>
  <c r="Q4296" i="2"/>
  <c r="Q4297" i="2"/>
  <c r="Q4298" i="2"/>
  <c r="Q4299" i="2"/>
  <c r="Q4300" i="2"/>
  <c r="Q4301" i="2"/>
  <c r="Q4302" i="2"/>
  <c r="Q4303" i="2"/>
  <c r="Q4304" i="2"/>
  <c r="Q4305" i="2"/>
  <c r="Q4306" i="2"/>
  <c r="Q4307" i="2"/>
  <c r="Q4308" i="2"/>
  <c r="Q4309" i="2"/>
  <c r="Q4310" i="2"/>
  <c r="Q4311" i="2"/>
  <c r="Q4312" i="2"/>
  <c r="Q4313" i="2"/>
  <c r="Q4314" i="2"/>
  <c r="Q4315" i="2"/>
  <c r="Q4316" i="2"/>
  <c r="Q4317" i="2"/>
  <c r="Q4318" i="2"/>
  <c r="Q4319" i="2"/>
  <c r="Q4320" i="2"/>
  <c r="Q4321" i="2"/>
  <c r="Q4322" i="2"/>
  <c r="Q4323" i="2"/>
  <c r="Q4324" i="2"/>
  <c r="Q4325" i="2"/>
  <c r="Q4326" i="2"/>
  <c r="Q4327" i="2"/>
  <c r="Q4328" i="2"/>
  <c r="Q4329" i="2"/>
  <c r="Q4330" i="2"/>
  <c r="Q4331" i="2"/>
  <c r="Q4332" i="2"/>
  <c r="Q4333" i="2"/>
  <c r="Q4334" i="2"/>
  <c r="Q4335" i="2"/>
  <c r="Q4336" i="2"/>
  <c r="Q4337" i="2"/>
  <c r="Q4338" i="2"/>
  <c r="Q4339" i="2"/>
  <c r="Q4340" i="2"/>
  <c r="Q4341" i="2"/>
  <c r="Q4342" i="2"/>
  <c r="Q4343" i="2"/>
  <c r="Q4344" i="2"/>
  <c r="Q4345" i="2"/>
  <c r="Q4346" i="2"/>
  <c r="Q4347" i="2"/>
  <c r="Q4348" i="2"/>
  <c r="Q4349" i="2"/>
  <c r="Q4350" i="2"/>
  <c r="Q4351" i="2"/>
  <c r="Q4352" i="2"/>
  <c r="Q4353" i="2"/>
  <c r="Q4354" i="2"/>
  <c r="Q4355" i="2"/>
  <c r="Q4356" i="2"/>
  <c r="Q4357" i="2"/>
  <c r="Q4358" i="2"/>
  <c r="Q4359" i="2"/>
  <c r="Q4360" i="2"/>
  <c r="Q4361" i="2"/>
  <c r="Q4362" i="2"/>
  <c r="Q4363" i="2"/>
  <c r="Q4364" i="2"/>
  <c r="Q4365" i="2"/>
  <c r="Q4366" i="2"/>
  <c r="Q4367" i="2"/>
  <c r="Q4368" i="2"/>
  <c r="Q4369" i="2"/>
  <c r="Q4370" i="2"/>
  <c r="Q4371" i="2"/>
  <c r="Q4372" i="2"/>
  <c r="Q4373" i="2"/>
  <c r="Q4374" i="2"/>
  <c r="Q4375" i="2"/>
  <c r="Q4376" i="2"/>
  <c r="Q4377" i="2"/>
  <c r="Q4378" i="2"/>
  <c r="Q4379" i="2"/>
  <c r="Q4380" i="2"/>
  <c r="Q4381" i="2"/>
  <c r="Q4382" i="2"/>
  <c r="Q4383" i="2"/>
  <c r="Q4384" i="2"/>
  <c r="Q4385" i="2"/>
  <c r="Q4386" i="2"/>
  <c r="Q4387" i="2"/>
  <c r="Q4388" i="2"/>
  <c r="Q4389" i="2"/>
  <c r="Q4390" i="2"/>
  <c r="Q4391" i="2"/>
  <c r="Q4392" i="2"/>
  <c r="Q4393" i="2"/>
  <c r="Q4394" i="2"/>
  <c r="Q4395" i="2"/>
  <c r="Q4396" i="2"/>
  <c r="Q4397" i="2"/>
  <c r="Q4398" i="2"/>
  <c r="Q4399" i="2"/>
  <c r="Q4400" i="2"/>
  <c r="Q4401" i="2"/>
  <c r="Q4402" i="2"/>
  <c r="Q4403" i="2"/>
  <c r="Q4404" i="2"/>
  <c r="Q4405" i="2"/>
  <c r="Q4406" i="2"/>
  <c r="Q4407" i="2"/>
  <c r="Q4408" i="2"/>
  <c r="Q4409" i="2"/>
  <c r="Q4410" i="2"/>
  <c r="Q4411" i="2"/>
  <c r="Q4412" i="2"/>
  <c r="Q4413" i="2"/>
  <c r="Q4414" i="2"/>
  <c r="Q4415" i="2"/>
  <c r="Q4416" i="2"/>
  <c r="Q4417" i="2"/>
  <c r="Q4418" i="2"/>
  <c r="Q4419" i="2"/>
  <c r="Q4420" i="2"/>
  <c r="Q4421" i="2"/>
  <c r="Q4422" i="2"/>
  <c r="Q4423" i="2"/>
  <c r="Q4424" i="2"/>
  <c r="Q4425" i="2"/>
  <c r="Q4426" i="2"/>
  <c r="Q4427" i="2"/>
  <c r="Q4428" i="2"/>
  <c r="Q4429" i="2"/>
  <c r="Q4430" i="2"/>
  <c r="Q4431" i="2"/>
  <c r="Q4432" i="2"/>
  <c r="Q4433" i="2"/>
  <c r="Q4434" i="2"/>
  <c r="Q4435" i="2"/>
  <c r="Q4436" i="2"/>
  <c r="Q4437" i="2"/>
  <c r="Q4438" i="2"/>
  <c r="Q4439" i="2"/>
  <c r="Q4440" i="2"/>
  <c r="Q4441" i="2"/>
  <c r="Q4442" i="2"/>
  <c r="Q4443" i="2"/>
  <c r="Q4444" i="2"/>
  <c r="Q4445" i="2"/>
  <c r="Q4446" i="2"/>
  <c r="Q4447" i="2"/>
  <c r="Q4448" i="2"/>
  <c r="Q4449" i="2"/>
  <c r="Q4450" i="2"/>
  <c r="Q4451" i="2"/>
  <c r="Q4452" i="2"/>
  <c r="Q4453" i="2"/>
  <c r="Q4454" i="2"/>
  <c r="Q4455" i="2"/>
  <c r="Q4456" i="2"/>
  <c r="Q4457" i="2"/>
  <c r="Q4458" i="2"/>
  <c r="Q4459" i="2"/>
  <c r="Q4460" i="2"/>
  <c r="Q4461" i="2"/>
  <c r="Q4462" i="2"/>
  <c r="Q4463" i="2"/>
  <c r="Q4464" i="2"/>
  <c r="Q4465" i="2"/>
  <c r="Q4466" i="2"/>
  <c r="Q4467" i="2"/>
  <c r="Q4468" i="2"/>
  <c r="Q4469" i="2"/>
  <c r="Q4470" i="2"/>
  <c r="Q4471" i="2"/>
  <c r="Q4472" i="2"/>
  <c r="Q4473" i="2"/>
  <c r="Q4474" i="2"/>
  <c r="Q4475" i="2"/>
  <c r="Q4476" i="2"/>
  <c r="Q4477" i="2"/>
  <c r="Q4478" i="2"/>
  <c r="Q4479" i="2"/>
  <c r="Q4480" i="2"/>
  <c r="Q4481" i="2"/>
  <c r="Q4482" i="2"/>
  <c r="Q4483" i="2"/>
  <c r="Q4484" i="2"/>
  <c r="Q4485" i="2"/>
  <c r="Q4486" i="2"/>
  <c r="Q4487" i="2"/>
  <c r="Q4488" i="2"/>
  <c r="Q4489" i="2"/>
  <c r="Q4490" i="2"/>
  <c r="Q4491" i="2"/>
  <c r="Q4492" i="2"/>
  <c r="Q4493" i="2"/>
  <c r="Q4494" i="2"/>
  <c r="Q4495" i="2"/>
  <c r="Q4496" i="2"/>
  <c r="Q4497" i="2"/>
  <c r="Q4498" i="2"/>
  <c r="Q4499" i="2"/>
  <c r="Q4500" i="2"/>
  <c r="Q4501" i="2"/>
  <c r="Q4502" i="2"/>
  <c r="Q4503" i="2"/>
  <c r="Q4504" i="2"/>
  <c r="Q4505" i="2"/>
  <c r="Q4506" i="2"/>
  <c r="Q4507" i="2"/>
  <c r="Q4508" i="2"/>
  <c r="Q4509" i="2"/>
  <c r="Q4510" i="2"/>
  <c r="Q4511" i="2"/>
  <c r="Q4512" i="2"/>
  <c r="Q4513" i="2"/>
  <c r="Q4514" i="2"/>
  <c r="Q4515" i="2"/>
  <c r="Q4516" i="2"/>
  <c r="Q4517" i="2"/>
  <c r="Q4518" i="2"/>
  <c r="Q4519" i="2"/>
  <c r="Q4520" i="2"/>
  <c r="Q4521" i="2"/>
  <c r="Q4522" i="2"/>
  <c r="Q4523" i="2"/>
  <c r="Q4524" i="2"/>
  <c r="Q4525" i="2"/>
  <c r="Q4526" i="2"/>
  <c r="Q4527" i="2"/>
  <c r="Q4528" i="2"/>
  <c r="Q4529" i="2"/>
  <c r="Q4530" i="2"/>
  <c r="Q4531" i="2"/>
  <c r="Q4532" i="2"/>
  <c r="Q4533" i="2"/>
  <c r="Q4534" i="2"/>
  <c r="Q4535" i="2"/>
  <c r="Q4536" i="2"/>
  <c r="Q4537" i="2"/>
  <c r="Q4538" i="2"/>
  <c r="Q4539" i="2"/>
  <c r="Q4540" i="2"/>
  <c r="Q4541" i="2"/>
  <c r="Q4542" i="2"/>
  <c r="Q4543" i="2"/>
  <c r="Q4544" i="2"/>
  <c r="Q4545" i="2"/>
  <c r="Q4546" i="2"/>
  <c r="Q4547" i="2"/>
  <c r="Q4548" i="2"/>
  <c r="Q4549" i="2"/>
  <c r="Q4550" i="2"/>
  <c r="Q4551" i="2"/>
  <c r="Q4552" i="2"/>
  <c r="Q4553" i="2"/>
  <c r="Q4554" i="2"/>
  <c r="Q4555" i="2"/>
  <c r="Q4556" i="2"/>
  <c r="Q4557" i="2"/>
  <c r="Q4558" i="2"/>
  <c r="Q4559" i="2"/>
  <c r="Q4560" i="2"/>
  <c r="Q4561" i="2"/>
  <c r="Q4562" i="2"/>
  <c r="Q4563" i="2"/>
  <c r="Q4564" i="2"/>
  <c r="Q4565" i="2"/>
  <c r="Q4566" i="2"/>
  <c r="Q4567" i="2"/>
  <c r="Q4568" i="2"/>
  <c r="Q4569" i="2"/>
  <c r="Q4570" i="2"/>
  <c r="Q4571" i="2"/>
  <c r="Q4572" i="2"/>
  <c r="Q4573" i="2"/>
  <c r="Q4574" i="2"/>
  <c r="Q4575" i="2"/>
  <c r="Q4576" i="2"/>
  <c r="Q4577" i="2"/>
  <c r="Q4578" i="2"/>
  <c r="Q4579" i="2"/>
  <c r="Q4580" i="2"/>
  <c r="Q4581" i="2"/>
  <c r="Q4582" i="2"/>
  <c r="Q4583" i="2"/>
  <c r="Q4584" i="2"/>
  <c r="Q4585" i="2"/>
  <c r="Q4586" i="2"/>
  <c r="Q4587" i="2"/>
  <c r="Q4588" i="2"/>
  <c r="Q4589" i="2"/>
  <c r="Q4590" i="2"/>
  <c r="Q4591" i="2"/>
  <c r="Q4592" i="2"/>
  <c r="Q4593" i="2"/>
  <c r="Q4594" i="2"/>
  <c r="Q4595" i="2"/>
  <c r="Q4596" i="2"/>
  <c r="Q4597" i="2"/>
  <c r="Q4598" i="2"/>
  <c r="Q4599" i="2"/>
  <c r="Q4600" i="2"/>
  <c r="Q4601" i="2"/>
  <c r="Q4602" i="2"/>
  <c r="Q4603" i="2"/>
  <c r="Q4604" i="2"/>
  <c r="Q4605" i="2"/>
  <c r="Q4606" i="2"/>
  <c r="Q4607" i="2"/>
  <c r="Q4608" i="2"/>
  <c r="Q4609" i="2"/>
  <c r="Q4610" i="2"/>
  <c r="Q4611" i="2"/>
  <c r="Q4612" i="2"/>
  <c r="Q4613" i="2"/>
  <c r="Q4614" i="2"/>
  <c r="Q4615" i="2"/>
  <c r="Q4616" i="2"/>
  <c r="Q4617" i="2"/>
  <c r="Q4618" i="2"/>
  <c r="Q4619" i="2"/>
  <c r="Q4620" i="2"/>
  <c r="Q4621" i="2"/>
  <c r="Q4622" i="2"/>
  <c r="Q4623" i="2"/>
  <c r="Q4624" i="2"/>
  <c r="Q4625" i="2"/>
  <c r="Q4626" i="2"/>
  <c r="Q4627" i="2"/>
  <c r="Q4628" i="2"/>
  <c r="Q4629" i="2"/>
  <c r="Q4630" i="2"/>
  <c r="Q4631" i="2"/>
  <c r="Q4632" i="2"/>
  <c r="Q4633" i="2"/>
  <c r="Q4634" i="2"/>
  <c r="Q4635" i="2"/>
  <c r="Q4636" i="2"/>
  <c r="Q4637" i="2"/>
  <c r="Q4638" i="2"/>
  <c r="Q4639" i="2"/>
  <c r="Q4640" i="2"/>
  <c r="Q4641" i="2"/>
  <c r="Q4642" i="2"/>
  <c r="Q4643" i="2"/>
  <c r="Q4644" i="2"/>
  <c r="Q4645" i="2"/>
  <c r="Q4646" i="2"/>
  <c r="Q4647" i="2"/>
  <c r="Q4648" i="2"/>
  <c r="Q4649" i="2"/>
  <c r="Q4650" i="2"/>
  <c r="Q4651" i="2"/>
  <c r="Q4652" i="2"/>
  <c r="Q4653" i="2"/>
  <c r="Q4654" i="2"/>
  <c r="Q4655" i="2"/>
  <c r="Q4656" i="2"/>
  <c r="Q4657" i="2"/>
  <c r="Q4658" i="2"/>
  <c r="Q4659" i="2"/>
  <c r="Q4660" i="2"/>
  <c r="Q4661" i="2"/>
  <c r="Q4662" i="2"/>
  <c r="Q4663" i="2"/>
  <c r="Q4664" i="2"/>
  <c r="Q4665" i="2"/>
  <c r="Q4666" i="2"/>
  <c r="Q4667" i="2"/>
  <c r="Q4668" i="2"/>
  <c r="Q4669" i="2"/>
  <c r="Q4670" i="2"/>
  <c r="Q4671" i="2"/>
  <c r="Q4672" i="2"/>
  <c r="Q4673" i="2"/>
  <c r="Q4674" i="2"/>
  <c r="Q4675" i="2"/>
  <c r="Q4676" i="2"/>
  <c r="Q4677" i="2"/>
  <c r="Q4678" i="2"/>
  <c r="Q4679" i="2"/>
  <c r="Q4680" i="2"/>
  <c r="Q4681" i="2"/>
  <c r="Q4682" i="2"/>
  <c r="Q4683" i="2"/>
  <c r="Q4684" i="2"/>
  <c r="Q4685" i="2"/>
  <c r="Q4686" i="2"/>
  <c r="Q4687" i="2"/>
  <c r="Q4688" i="2"/>
  <c r="Q4689" i="2"/>
  <c r="Q4690" i="2"/>
  <c r="Q4691" i="2"/>
  <c r="Q4692" i="2"/>
  <c r="Q4693" i="2"/>
  <c r="Q4694" i="2"/>
  <c r="Q4695" i="2"/>
  <c r="Q4696" i="2"/>
  <c r="Q4697" i="2"/>
  <c r="Q4698" i="2"/>
  <c r="Q4699" i="2"/>
  <c r="Q4700" i="2"/>
  <c r="Q4701" i="2"/>
  <c r="Q4702" i="2"/>
  <c r="Q4703" i="2"/>
  <c r="Q4704" i="2"/>
  <c r="Q4705" i="2"/>
  <c r="Q4706" i="2"/>
  <c r="Q4707" i="2"/>
  <c r="Q4708" i="2"/>
  <c r="Q4709" i="2"/>
  <c r="Q4710" i="2"/>
  <c r="Q4711" i="2"/>
  <c r="Q4712" i="2"/>
  <c r="Q4713" i="2"/>
  <c r="Q4714" i="2"/>
  <c r="Q4715" i="2"/>
  <c r="Q4716" i="2"/>
  <c r="Q4717" i="2"/>
  <c r="Q4718" i="2"/>
  <c r="Q4719" i="2"/>
  <c r="Q4720" i="2"/>
  <c r="Q4721" i="2"/>
  <c r="Q4722" i="2"/>
  <c r="Q4723" i="2"/>
  <c r="Q4724" i="2"/>
  <c r="Q4725" i="2"/>
  <c r="Q4726" i="2"/>
  <c r="Q4727" i="2"/>
  <c r="Q4728" i="2"/>
  <c r="Q4729" i="2"/>
  <c r="Q4730" i="2"/>
  <c r="Q4731" i="2"/>
  <c r="Q4732" i="2"/>
  <c r="Q4733" i="2"/>
  <c r="Q4734" i="2"/>
  <c r="Q4735" i="2"/>
  <c r="Q4736" i="2"/>
  <c r="Q4737" i="2"/>
  <c r="Q4738" i="2"/>
  <c r="Q4739" i="2"/>
  <c r="Q4740" i="2"/>
  <c r="Q4741" i="2"/>
  <c r="Q4742" i="2"/>
  <c r="Q4743" i="2"/>
  <c r="Q4744" i="2"/>
  <c r="Q4745" i="2"/>
  <c r="Q4746" i="2"/>
  <c r="Q4747" i="2"/>
  <c r="Q4748" i="2"/>
  <c r="Q4749" i="2"/>
  <c r="Q4750" i="2"/>
  <c r="Q4751" i="2"/>
  <c r="Q4752" i="2"/>
  <c r="Q4753" i="2"/>
  <c r="Q4754" i="2"/>
  <c r="Q4755" i="2"/>
  <c r="Q4756" i="2"/>
  <c r="Q4757" i="2"/>
  <c r="Q4758" i="2"/>
  <c r="Q4759" i="2"/>
  <c r="Q4760" i="2"/>
  <c r="Q4761" i="2"/>
  <c r="Q4762" i="2"/>
  <c r="Q4763" i="2"/>
  <c r="Q4764" i="2"/>
  <c r="Q4765" i="2"/>
  <c r="Q4766" i="2"/>
  <c r="Q4767" i="2"/>
  <c r="Q4768" i="2"/>
  <c r="Q4769" i="2"/>
  <c r="Q4770" i="2"/>
  <c r="Q4771" i="2"/>
  <c r="Q4772" i="2"/>
  <c r="Q4773" i="2"/>
  <c r="Q4774" i="2"/>
  <c r="Q4775" i="2"/>
  <c r="Q4776" i="2"/>
  <c r="Q4777" i="2"/>
  <c r="Q4778" i="2"/>
  <c r="Q4779" i="2"/>
  <c r="Q4780" i="2"/>
  <c r="Q4781" i="2"/>
  <c r="Q4782" i="2"/>
  <c r="Q4783" i="2"/>
  <c r="Q4784" i="2"/>
  <c r="Q4785" i="2"/>
  <c r="Q4786" i="2"/>
  <c r="Q4787" i="2"/>
  <c r="Q4788" i="2"/>
  <c r="Q4789" i="2"/>
  <c r="Q4790" i="2"/>
  <c r="Q4791" i="2"/>
  <c r="Q4792" i="2"/>
  <c r="Q4793" i="2"/>
  <c r="Q4794" i="2"/>
  <c r="Q4795" i="2"/>
  <c r="Q4796" i="2"/>
  <c r="Q4797" i="2"/>
  <c r="Q4798" i="2"/>
  <c r="Q4799" i="2"/>
  <c r="Q4800" i="2"/>
  <c r="Q4801" i="2"/>
  <c r="Q4802" i="2"/>
  <c r="Q4803" i="2"/>
  <c r="Q4804" i="2"/>
  <c r="Q4805" i="2"/>
  <c r="Q4806" i="2"/>
  <c r="Q4807" i="2"/>
  <c r="Q4808" i="2"/>
  <c r="Q4809" i="2"/>
  <c r="Q4810" i="2"/>
  <c r="Q4811" i="2"/>
  <c r="Q4812" i="2"/>
  <c r="Q4813" i="2"/>
  <c r="Q4814" i="2"/>
  <c r="Q4815" i="2"/>
  <c r="Q4816" i="2"/>
  <c r="Q4817" i="2"/>
  <c r="Q4818" i="2"/>
  <c r="Q4819" i="2"/>
  <c r="Q4820" i="2"/>
  <c r="Q4821" i="2"/>
  <c r="Q4822" i="2"/>
  <c r="Q4823" i="2"/>
  <c r="Q4824" i="2"/>
  <c r="Q4825" i="2"/>
  <c r="Q4826" i="2"/>
  <c r="Q4827" i="2"/>
  <c r="Q4828" i="2"/>
  <c r="Q4829" i="2"/>
  <c r="Q4830" i="2"/>
  <c r="Q4831" i="2"/>
  <c r="Q4832" i="2"/>
  <c r="Q4833" i="2"/>
  <c r="Q4834" i="2"/>
  <c r="Q4835" i="2"/>
  <c r="Q4836" i="2"/>
  <c r="Q4837" i="2"/>
  <c r="Q4838" i="2"/>
  <c r="Q4839" i="2"/>
  <c r="Q4840" i="2"/>
  <c r="Q4841" i="2"/>
  <c r="Q4842" i="2"/>
  <c r="Q4843" i="2"/>
  <c r="Q4844" i="2"/>
  <c r="Q4845" i="2"/>
  <c r="Q4846" i="2"/>
  <c r="Q4847" i="2"/>
  <c r="Q4848" i="2"/>
  <c r="Q4849" i="2"/>
  <c r="Q4850" i="2"/>
  <c r="Q4851" i="2"/>
  <c r="Q4852" i="2"/>
  <c r="Q4853" i="2"/>
  <c r="Q4854" i="2"/>
  <c r="Q4855" i="2"/>
  <c r="Q4856" i="2"/>
  <c r="Q4857" i="2"/>
  <c r="Q4858" i="2"/>
  <c r="Q4859" i="2"/>
  <c r="Q4860" i="2"/>
  <c r="Q4861" i="2"/>
  <c r="Q4862" i="2"/>
  <c r="Q4863" i="2"/>
  <c r="Q4864" i="2"/>
  <c r="Q4865" i="2"/>
  <c r="Q4866" i="2"/>
  <c r="Q4867" i="2"/>
  <c r="Q4868" i="2"/>
  <c r="Q4869" i="2"/>
  <c r="Q4870" i="2"/>
  <c r="Q4871" i="2"/>
  <c r="Q4872" i="2"/>
  <c r="Q4873" i="2"/>
  <c r="Q4874" i="2"/>
  <c r="Q4875" i="2"/>
  <c r="Q4876" i="2"/>
  <c r="Q4877" i="2"/>
  <c r="Q4878" i="2"/>
  <c r="Q4879" i="2"/>
  <c r="Q4880" i="2"/>
  <c r="Q4881" i="2"/>
  <c r="Q4882" i="2"/>
  <c r="Q4883" i="2"/>
  <c r="Q4884" i="2"/>
  <c r="Q4885" i="2"/>
  <c r="Q4886" i="2"/>
  <c r="Q4887" i="2"/>
  <c r="Q4888" i="2"/>
  <c r="Q4889" i="2"/>
  <c r="Q4890" i="2"/>
  <c r="Q4891" i="2"/>
  <c r="Q4892" i="2"/>
  <c r="Q4893" i="2"/>
  <c r="Q4894" i="2"/>
  <c r="Q4895" i="2"/>
  <c r="Q4896" i="2"/>
  <c r="Q4897" i="2"/>
  <c r="Q4898" i="2"/>
  <c r="Q4899" i="2"/>
  <c r="Q4900" i="2"/>
  <c r="Q4901" i="2"/>
  <c r="Q4902" i="2"/>
  <c r="Q4903" i="2"/>
  <c r="Q4904" i="2"/>
  <c r="Q4905" i="2"/>
  <c r="Q4906" i="2"/>
  <c r="Q4907" i="2"/>
  <c r="Q4908" i="2"/>
  <c r="Q4909" i="2"/>
  <c r="Q4910" i="2"/>
  <c r="Q4911" i="2"/>
  <c r="Q4912" i="2"/>
  <c r="Q4913" i="2"/>
  <c r="Q4914" i="2"/>
  <c r="Q4915" i="2"/>
  <c r="Q4916" i="2"/>
  <c r="Q4917" i="2"/>
  <c r="Q4918" i="2"/>
  <c r="Q4919" i="2"/>
  <c r="Q4920" i="2"/>
  <c r="Q4921" i="2"/>
  <c r="Q4922" i="2"/>
  <c r="Q4923" i="2"/>
  <c r="Q4924" i="2"/>
  <c r="Q4925" i="2"/>
  <c r="Q4926" i="2"/>
  <c r="Q4927" i="2"/>
  <c r="Q4928" i="2"/>
  <c r="Q4929" i="2"/>
  <c r="Q4930" i="2"/>
  <c r="Q4931" i="2"/>
  <c r="Q4932" i="2"/>
  <c r="Q4933" i="2"/>
  <c r="Q4934" i="2"/>
  <c r="Q4935" i="2"/>
  <c r="Q4936" i="2"/>
  <c r="Q4937" i="2"/>
  <c r="Q4938" i="2"/>
  <c r="Q4939" i="2"/>
  <c r="Q4940" i="2"/>
  <c r="Q4941" i="2"/>
  <c r="Q4942" i="2"/>
  <c r="Q4943" i="2"/>
  <c r="Q4944" i="2"/>
  <c r="Q4945" i="2"/>
  <c r="Q4946" i="2"/>
  <c r="Q4947" i="2"/>
  <c r="Q4948" i="2"/>
  <c r="Q4949" i="2"/>
  <c r="Q4950" i="2"/>
  <c r="Q4951" i="2"/>
  <c r="Q4952" i="2"/>
  <c r="Q4953" i="2"/>
  <c r="Q4954" i="2"/>
  <c r="Q4955" i="2"/>
  <c r="Q4956" i="2"/>
  <c r="Q4957" i="2"/>
  <c r="Q4958" i="2"/>
  <c r="Q4959" i="2"/>
  <c r="Q4960" i="2"/>
  <c r="Q4961" i="2"/>
  <c r="Q4962" i="2"/>
  <c r="Q4963" i="2"/>
  <c r="Q4964" i="2"/>
  <c r="Q4965" i="2"/>
  <c r="Q4966" i="2"/>
  <c r="Q4967" i="2"/>
  <c r="Q4968" i="2"/>
  <c r="Q4969" i="2"/>
  <c r="Q4970" i="2"/>
  <c r="Q4971" i="2"/>
  <c r="Q4972" i="2"/>
  <c r="Q4973" i="2"/>
  <c r="Q4974" i="2"/>
  <c r="Q4975" i="2"/>
  <c r="Q4976" i="2"/>
  <c r="Q4977" i="2"/>
  <c r="Q4978" i="2"/>
  <c r="Q4979" i="2"/>
  <c r="Q4980" i="2"/>
  <c r="Q4981" i="2"/>
  <c r="Q4982" i="2"/>
  <c r="Q4983" i="2"/>
  <c r="Q4984" i="2"/>
  <c r="Q4985" i="2"/>
  <c r="Q4986" i="2"/>
  <c r="Q4987" i="2"/>
  <c r="Q4988" i="2"/>
  <c r="Q4989" i="2"/>
  <c r="Q4990" i="2"/>
  <c r="Q4991" i="2"/>
  <c r="Q4992" i="2"/>
  <c r="Q4993" i="2"/>
  <c r="Q4994" i="2"/>
  <c r="Q4995" i="2"/>
  <c r="Q4996" i="2"/>
  <c r="Q4997" i="2"/>
  <c r="Q4998" i="2"/>
  <c r="Q4999" i="2"/>
  <c r="Q5000" i="2"/>
  <c r="Q5001" i="2"/>
  <c r="G17" i="8" l="1"/>
  <c r="G15" i="8"/>
  <c r="G14" i="8"/>
  <c r="G16" i="8"/>
  <c r="C22" i="8"/>
  <c r="D22" i="8"/>
  <c r="F22" i="8"/>
  <c r="H22" i="8"/>
  <c r="G13" i="8" l="1"/>
  <c r="G12" i="8" s="1"/>
</calcChain>
</file>

<file path=xl/sharedStrings.xml><?xml version="1.0" encoding="utf-8"?>
<sst xmlns="http://schemas.openxmlformats.org/spreadsheetml/2006/main" count="3445" uniqueCount="580">
  <si>
    <t>Information and Instructions</t>
  </si>
  <si>
    <t>Tabs</t>
  </si>
  <si>
    <t>Description</t>
  </si>
  <si>
    <t>Service Line Inventory Template</t>
  </si>
  <si>
    <t>To be filled out with service line information</t>
  </si>
  <si>
    <t>Inventory Summary Form</t>
  </si>
  <si>
    <t>Summary of data from Service Line Inventory Worksheet</t>
  </si>
  <si>
    <t>Public-side Service Line Information Keys</t>
  </si>
  <si>
    <t>Lead Gooseneck, Pigtail or Connector Currently Present?</t>
  </si>
  <si>
    <t>Current Public Side SL Material</t>
  </si>
  <si>
    <t>Was Public SL Material Ever Previously Lead?</t>
  </si>
  <si>
    <t>Public SL Material Verification Method</t>
  </si>
  <si>
    <t>Public SL Size</t>
  </si>
  <si>
    <t>Customer SL Material</t>
  </si>
  <si>
    <t>Yes</t>
  </si>
  <si>
    <t>Lead including lead-lined galvanized</t>
  </si>
  <si>
    <t>Records</t>
  </si>
  <si>
    <t>No</t>
  </si>
  <si>
    <t>Copper</t>
  </si>
  <si>
    <t>Field Inspection</t>
  </si>
  <si>
    <r>
      <t xml:space="preserve">1"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1.5"</t>
    </r>
  </si>
  <si>
    <t>Unknown</t>
  </si>
  <si>
    <t>Galvanized</t>
  </si>
  <si>
    <t>Excavation</t>
  </si>
  <si>
    <r>
      <t xml:space="preserve">1.5"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2"</t>
    </r>
  </si>
  <si>
    <t>Plastic</t>
  </si>
  <si>
    <t>larger than 2"</t>
  </si>
  <si>
    <t>Known Other</t>
  </si>
  <si>
    <t>Statistical Analysis/Predictive Model</t>
  </si>
  <si>
    <t>unknown</t>
  </si>
  <si>
    <t>Unknown but could be lead</t>
  </si>
  <si>
    <t>Not Verified</t>
  </si>
  <si>
    <t>Unknown but unlikely lead</t>
  </si>
  <si>
    <t>Customer Side Service Line Information Keys</t>
  </si>
  <si>
    <t>Customer SL Material Verification Method</t>
  </si>
  <si>
    <t>Lead Solder Present?</t>
  </si>
  <si>
    <t>Building Type</t>
  </si>
  <si>
    <t>Customer SL Size</t>
  </si>
  <si>
    <t>Single Family</t>
  </si>
  <si>
    <t>Multi Family</t>
  </si>
  <si>
    <t>School or Childcare</t>
  </si>
  <si>
    <t>Business</t>
  </si>
  <si>
    <t>Entire Service Line Inventory Categories</t>
  </si>
  <si>
    <t>SL Category</t>
  </si>
  <si>
    <t>Lead</t>
  </si>
  <si>
    <t>GSLRR</t>
  </si>
  <si>
    <t>Non-Lead</t>
  </si>
  <si>
    <t>Unknown - Lead Status Unknown</t>
  </si>
  <si>
    <t>Street Address</t>
  </si>
  <si>
    <t>Town</t>
  </si>
  <si>
    <t>Current Public Side SL Material ⓘ</t>
  </si>
  <si>
    <t>Public SL Material Verification Method ⓘ</t>
  </si>
  <si>
    <t>Public SL Installation or Replacement Date</t>
  </si>
  <si>
    <t>Customer SL Material ⓘ</t>
  </si>
  <si>
    <t>Customer SL Material Verification Method ⓘ</t>
  </si>
  <si>
    <t>Customer SL Installation or Replacement Date</t>
  </si>
  <si>
    <t>SL Category ⓘ</t>
  </si>
  <si>
    <t>Note</t>
  </si>
  <si>
    <t>Summary of Lead Service Line Inventory</t>
  </si>
  <si>
    <t>I. System Information</t>
  </si>
  <si>
    <t>Water System Name</t>
  </si>
  <si>
    <t>PWS ID Number</t>
  </si>
  <si>
    <t>Contact Name</t>
  </si>
  <si>
    <t>Contact Phone Number</t>
  </si>
  <si>
    <t>Contact Email Address</t>
  </si>
  <si>
    <t>III. Summary of Inventory</t>
  </si>
  <si>
    <t>Total Number of Service Lines in the Distribution System</t>
  </si>
  <si>
    <t>Total Number of Identified Service Lines</t>
  </si>
  <si>
    <t>Total Number of Lead Service Lines</t>
  </si>
  <si>
    <t>Total Number of GSLRR</t>
  </si>
  <si>
    <t>Total Number of Non-LSL</t>
  </si>
  <si>
    <t>Total Number of Unknown Service Lines</t>
  </si>
  <si>
    <t>Service Lines</t>
  </si>
  <si>
    <t>GSL or GSLRR</t>
  </si>
  <si>
    <t>PWS - Side Service Lines</t>
  </si>
  <si>
    <t>GSL</t>
  </si>
  <si>
    <t>Customer - Side Service Lines</t>
  </si>
  <si>
    <t>Service Line Identification Methods</t>
  </si>
  <si>
    <t>Identification Methods</t>
  </si>
  <si>
    <t>PWS- Side SLs</t>
  </si>
  <si>
    <t>Customer-Side SLs</t>
  </si>
  <si>
    <t>Historical Records</t>
  </si>
  <si>
    <t>IV. Inventory Availability - The inventory must be available to public</t>
  </si>
  <si>
    <r>
      <rPr>
        <b/>
        <sz val="11"/>
        <color theme="1"/>
        <rFont val="Arial"/>
        <family val="2"/>
      </rPr>
      <t>If 50,000 customers or greater:</t>
    </r>
    <r>
      <rPr>
        <sz val="11"/>
        <color theme="1"/>
        <rFont val="Arial"/>
        <family val="2"/>
      </rPr>
      <t xml:space="preserve"> Posting the inventory online water system's website.</t>
    </r>
  </si>
  <si>
    <t>Address:</t>
  </si>
  <si>
    <r>
      <rPr>
        <b/>
        <sz val="11"/>
        <color theme="1"/>
        <rFont val="Arial"/>
        <family val="2"/>
      </rPr>
      <t>If under 50,000 customers:</t>
    </r>
    <r>
      <rPr>
        <sz val="11"/>
        <color theme="1"/>
        <rFont val="Arial"/>
        <family val="2"/>
      </rPr>
      <t xml:space="preserve"> Explain how to access the inventory</t>
    </r>
  </si>
  <si>
    <t>V. Certifications</t>
  </si>
  <si>
    <t>By submitting this form, I have verified and certify the information listed in this form is true and accurate to the best of my knowledge and belief.</t>
  </si>
  <si>
    <t>_____________________________________</t>
  </si>
  <si>
    <t>_______</t>
  </si>
  <si>
    <t xml:space="preserve"> Name</t>
  </si>
  <si>
    <t>Title</t>
  </si>
  <si>
    <t xml:space="preserve"> Date</t>
  </si>
  <si>
    <t>Sequential Sampling</t>
  </si>
  <si>
    <t>Upto 1"</t>
  </si>
  <si>
    <t>Zip Code</t>
  </si>
  <si>
    <t>Lead Service Line Inventory Template Workbook</t>
  </si>
  <si>
    <t>Inventory Summary Workbook</t>
  </si>
  <si>
    <t>• Do not fill out Section III, "Summary of Inventory." The section will be automatically filled based on information provided in the LSL Template workbook.</t>
  </si>
  <si>
    <t>• The Service Line Inventory Template is to be filled out with one row for each service line.</t>
  </si>
  <si>
    <t>• Columns with headings in blue are required or mandatory entries to be considered complete.</t>
  </si>
  <si>
    <t>• Headers with an ⓘ symbol will display additional information if clicked on.</t>
  </si>
  <si>
    <t>• The options for all drop down response columns are listed below.</t>
  </si>
  <si>
    <t>Other including Multiuse</t>
  </si>
  <si>
    <t>Other</t>
  </si>
  <si>
    <t>NA</t>
  </si>
  <si>
    <t>Customer Identification with Photo or Other Verification</t>
  </si>
  <si>
    <t>Customer Identification with Photo or other Verification</t>
  </si>
  <si>
    <t>II. Contact Information for Owner / Licensed Operator of Record Completing the Form</t>
  </si>
  <si>
    <t>POU or POE Treatment Present?</t>
  </si>
  <si>
    <t>POU or POE Treatment Present? ⓘ</t>
  </si>
  <si>
    <r>
      <rPr>
        <b/>
        <sz val="12"/>
        <color rgb="FFFF0000"/>
        <rFont val="Arial"/>
        <family val="2"/>
      </rPr>
      <t>Name your inventory as LSLI_NYPWSID#. For example:</t>
    </r>
    <r>
      <rPr>
        <b/>
        <sz val="10"/>
        <color rgb="FFFF0000"/>
        <rFont val="Arial"/>
        <family val="2"/>
      </rPr>
      <t xml:space="preserve">
</t>
    </r>
    <r>
      <rPr>
        <b/>
        <sz val="12"/>
        <color rgb="FFFF0000"/>
        <rFont val="Arial"/>
        <family val="2"/>
      </rPr>
      <t>LSLI_NY1234567</t>
    </r>
  </si>
  <si>
    <t>4836 st rt 19 south</t>
  </si>
  <si>
    <t>belmont</t>
  </si>
  <si>
    <t>4923 st rt 19 south</t>
  </si>
  <si>
    <t>4953 st rt 19 south</t>
  </si>
  <si>
    <t>4926 st rt 29 south</t>
  </si>
  <si>
    <t>4944 st rt 19 south</t>
  </si>
  <si>
    <t>4952 st rt 19 south</t>
  </si>
  <si>
    <t>4964 st rt 19 south</t>
  </si>
  <si>
    <t>4967 st rt 19 south</t>
  </si>
  <si>
    <t>4920 st rt 19 south</t>
  </si>
  <si>
    <t>4958 st rt 19 south</t>
  </si>
  <si>
    <t>4968 st rt 19 south</t>
  </si>
  <si>
    <t>4982 st rt 19 south</t>
  </si>
  <si>
    <t>4975 st rt 19 south</t>
  </si>
  <si>
    <t>4979 st rt 19 south</t>
  </si>
  <si>
    <t>4987 st rt 19 south</t>
  </si>
  <si>
    <t>4996 st rt 19 south</t>
  </si>
  <si>
    <t>5000 st rt 19 south</t>
  </si>
  <si>
    <t>4993 st rt 19 south</t>
  </si>
  <si>
    <t>5011 st rt 19 south</t>
  </si>
  <si>
    <t>5023 st rt 19 south</t>
  </si>
  <si>
    <t>123 greenwich st</t>
  </si>
  <si>
    <t>7 court st</t>
  </si>
  <si>
    <t>records</t>
  </si>
  <si>
    <t>4884 st rt 19 south</t>
  </si>
  <si>
    <t>5030 st rt 19 south</t>
  </si>
  <si>
    <t>124 greenwich st</t>
  </si>
  <si>
    <t>122 greenwich st</t>
  </si>
  <si>
    <t>71 greenwich st</t>
  </si>
  <si>
    <t>67 greenwich st</t>
  </si>
  <si>
    <t>65 greenwich st</t>
  </si>
  <si>
    <t>114 greenwich st</t>
  </si>
  <si>
    <t>112 greenwich st</t>
  </si>
  <si>
    <t>61 greenwich st</t>
  </si>
  <si>
    <t>108 greenwich st</t>
  </si>
  <si>
    <t>116 greenwich st</t>
  </si>
  <si>
    <t>106 greenwich st</t>
  </si>
  <si>
    <t>102 greenwich st</t>
  </si>
  <si>
    <t>100 greenwich st</t>
  </si>
  <si>
    <t>96 greenwich st</t>
  </si>
  <si>
    <t>57 greenwich st</t>
  </si>
  <si>
    <t>94 greenwich st</t>
  </si>
  <si>
    <t>92 greenwich st</t>
  </si>
  <si>
    <t>47 greenwich st</t>
  </si>
  <si>
    <t>88 greenwich st</t>
  </si>
  <si>
    <t>84 greenwich st</t>
  </si>
  <si>
    <t>82 greenwich st</t>
  </si>
  <si>
    <t>83 greenwich st</t>
  </si>
  <si>
    <t>78 greenwich st</t>
  </si>
  <si>
    <t>3 john st</t>
  </si>
  <si>
    <t>76 greenwich st</t>
  </si>
  <si>
    <t>70 greenwich st</t>
  </si>
  <si>
    <t>64 greenwich st</t>
  </si>
  <si>
    <t>58 greenwich st</t>
  </si>
  <si>
    <t>54 greenwich st</t>
  </si>
  <si>
    <t>52 greenwich st</t>
  </si>
  <si>
    <t>1 maple st</t>
  </si>
  <si>
    <t>5 maple st</t>
  </si>
  <si>
    <t>9 john st</t>
  </si>
  <si>
    <t>6 john st</t>
  </si>
  <si>
    <t>11 maple st</t>
  </si>
  <si>
    <t>17 maple st</t>
  </si>
  <si>
    <t>19 maple st</t>
  </si>
  <si>
    <t>12 maple st</t>
  </si>
  <si>
    <t>8 maple st</t>
  </si>
  <si>
    <t>4 maple st</t>
  </si>
  <si>
    <t>2 maple st</t>
  </si>
  <si>
    <t>42 greenwich st</t>
  </si>
  <si>
    <t>38 greenwich st</t>
  </si>
  <si>
    <t>34 greenwich st</t>
  </si>
  <si>
    <t>1 noble st</t>
  </si>
  <si>
    <t>5 noble st</t>
  </si>
  <si>
    <t>7 noble st</t>
  </si>
  <si>
    <t>11 noble st</t>
  </si>
  <si>
    <t>13 noble st</t>
  </si>
  <si>
    <t>5133 noble st</t>
  </si>
  <si>
    <t>5127 noble st</t>
  </si>
  <si>
    <t>5117 noble st</t>
  </si>
  <si>
    <t>5115 noble st</t>
  </si>
  <si>
    <t>5113 noble st</t>
  </si>
  <si>
    <t>5075 noble st</t>
  </si>
  <si>
    <t>5078 noble st</t>
  </si>
  <si>
    <t>5088 noble st</t>
  </si>
  <si>
    <t>5096 noble st</t>
  </si>
  <si>
    <t>5102 noble st</t>
  </si>
  <si>
    <t>5126 noble st</t>
  </si>
  <si>
    <t>5130 noble st</t>
  </si>
  <si>
    <t>5134 noble st</t>
  </si>
  <si>
    <t>5142 noble st</t>
  </si>
  <si>
    <t>5146 noble st</t>
  </si>
  <si>
    <t>5148 noble st</t>
  </si>
  <si>
    <t>28 noble st</t>
  </si>
  <si>
    <t>22 noble st</t>
  </si>
  <si>
    <t>14 noble st</t>
  </si>
  <si>
    <t>12 noble st</t>
  </si>
  <si>
    <t>10 noble st</t>
  </si>
  <si>
    <t>8 noble st</t>
  </si>
  <si>
    <t>6 noble st</t>
  </si>
  <si>
    <t>4 noble st</t>
  </si>
  <si>
    <t>32 greenwich st</t>
  </si>
  <si>
    <t>86 schuyler st</t>
  </si>
  <si>
    <t>84 schuyler st</t>
  </si>
  <si>
    <t>11 greenwich st</t>
  </si>
  <si>
    <t>9 greenwich st</t>
  </si>
  <si>
    <t>5 greenwich st</t>
  </si>
  <si>
    <t>4 greenwich st</t>
  </si>
  <si>
    <t>6 greenwich st</t>
  </si>
  <si>
    <t>10 greenwich st</t>
  </si>
  <si>
    <t>19 fairview ave</t>
  </si>
  <si>
    <t>13 fairview ave</t>
  </si>
  <si>
    <t>11 fairview ave</t>
  </si>
  <si>
    <t>9 fairview ave</t>
  </si>
  <si>
    <t>7 fairview ave</t>
  </si>
  <si>
    <t>10 fairview ave</t>
  </si>
  <si>
    <t>5 miton st</t>
  </si>
  <si>
    <t>17 milton st</t>
  </si>
  <si>
    <t>19 milton st</t>
  </si>
  <si>
    <t>23 milton st</t>
  </si>
  <si>
    <t>27 milton st</t>
  </si>
  <si>
    <t>29 milton st</t>
  </si>
  <si>
    <t>33 miton st</t>
  </si>
  <si>
    <t>35 miton st</t>
  </si>
  <si>
    <t>37 milton st</t>
  </si>
  <si>
    <t>5197 st rt 244</t>
  </si>
  <si>
    <t>5195 st rt 244</t>
  </si>
  <si>
    <t xml:space="preserve">5191 st rt 244 </t>
  </si>
  <si>
    <t>5189 st rt 244</t>
  </si>
  <si>
    <t>5179 st rt 244</t>
  </si>
  <si>
    <t>5173 st rt 244</t>
  </si>
  <si>
    <t>5151 st rt 244</t>
  </si>
  <si>
    <t>5137 st rt 244</t>
  </si>
  <si>
    <t>5131 st rt 244</t>
  </si>
  <si>
    <t>5121 st rt 244</t>
  </si>
  <si>
    <t>5115 st rt 244</t>
  </si>
  <si>
    <t>5109 st rt 244</t>
  </si>
  <si>
    <t>5103 st rt 244</t>
  </si>
  <si>
    <t>5095 st rt 244</t>
  </si>
  <si>
    <t>5081 st rt 244</t>
  </si>
  <si>
    <t>5079 st rt 244</t>
  </si>
  <si>
    <t>5071 st rt 244</t>
  </si>
  <si>
    <t>5067 st rt 244</t>
  </si>
  <si>
    <t>5059 st rt 244</t>
  </si>
  <si>
    <t>5051 st rt 244</t>
  </si>
  <si>
    <t>5054 st rt 244</t>
  </si>
  <si>
    <t>5066 st rt 244</t>
  </si>
  <si>
    <t>5072 st rt 244</t>
  </si>
  <si>
    <t>5078 st rt 244</t>
  </si>
  <si>
    <t>5112 st rt 244</t>
  </si>
  <si>
    <t>5118 st rt 244</t>
  </si>
  <si>
    <t>5128 st rt 244</t>
  </si>
  <si>
    <t>5134 st rt 244</t>
  </si>
  <si>
    <t>5178 st rt 244</t>
  </si>
  <si>
    <t>5184 st rt 244</t>
  </si>
  <si>
    <t xml:space="preserve">5190 st rt 244 </t>
  </si>
  <si>
    <t xml:space="preserve">5196 state rt 244 </t>
  </si>
  <si>
    <t>5 mcninch lane</t>
  </si>
  <si>
    <t>7 mcninch lane</t>
  </si>
  <si>
    <t>9 mcninch lane</t>
  </si>
  <si>
    <t>11 mcninch lane</t>
  </si>
  <si>
    <t>13 mcninch lane</t>
  </si>
  <si>
    <t>2 woodside drive</t>
  </si>
  <si>
    <t>14 mcninch lne</t>
  </si>
  <si>
    <t>10 mcninch lane</t>
  </si>
  <si>
    <t>8 mcninch lane</t>
  </si>
  <si>
    <t>6 mcninch lane</t>
  </si>
  <si>
    <t>4 mcninch lane</t>
  </si>
  <si>
    <t>48 milton st</t>
  </si>
  <si>
    <t>44 milton st</t>
  </si>
  <si>
    <t>40 milton st</t>
  </si>
  <si>
    <t>36 milton st</t>
  </si>
  <si>
    <t>34 milton st</t>
  </si>
  <si>
    <t>30 milton st</t>
  </si>
  <si>
    <t>28 milton st</t>
  </si>
  <si>
    <t>26 milton st</t>
  </si>
  <si>
    <t>24 milton st</t>
  </si>
  <si>
    <t>20 milton st</t>
  </si>
  <si>
    <t>18 milton st</t>
  </si>
  <si>
    <t>12 milton st</t>
  </si>
  <si>
    <t>3 howard st</t>
  </si>
  <si>
    <t>5 charles st</t>
  </si>
  <si>
    <t>9 charles st</t>
  </si>
  <si>
    <t>11 charles st</t>
  </si>
  <si>
    <t>4 charles st</t>
  </si>
  <si>
    <t>6 charles st</t>
  </si>
  <si>
    <t>2 charles st</t>
  </si>
  <si>
    <t>10 howard st</t>
  </si>
  <si>
    <t>4 howard st</t>
  </si>
  <si>
    <t>4 milton st</t>
  </si>
  <si>
    <t>5 trianna st</t>
  </si>
  <si>
    <t>7 trianna st</t>
  </si>
  <si>
    <t>15 trianna st</t>
  </si>
  <si>
    <t>19 trianna st</t>
  </si>
  <si>
    <t>21 trianna st</t>
  </si>
  <si>
    <t>23 trianna st</t>
  </si>
  <si>
    <t>5 austin st</t>
  </si>
  <si>
    <t>7 austin st</t>
  </si>
  <si>
    <t>11 austin st</t>
  </si>
  <si>
    <t>13 austin st</t>
  </si>
  <si>
    <t>29 trianna st</t>
  </si>
  <si>
    <t>5328 cr 48</t>
  </si>
  <si>
    <t>1 Jaguar dr</t>
  </si>
  <si>
    <t>5425 cr 48</t>
  </si>
  <si>
    <t>5396 cr 48</t>
  </si>
  <si>
    <t>5410 cr 48</t>
  </si>
  <si>
    <t>5420 cr 48</t>
  </si>
  <si>
    <t>5426 cr 48</t>
  </si>
  <si>
    <t>5440 cr 48</t>
  </si>
  <si>
    <t>5472 cr 48</t>
  </si>
  <si>
    <t>5478 cr 48</t>
  </si>
  <si>
    <t>5484 cr 48</t>
  </si>
  <si>
    <t>p.o box 244</t>
  </si>
  <si>
    <t>5536 cr 48</t>
  </si>
  <si>
    <t>5523 cr 48</t>
  </si>
  <si>
    <t>5435 cr 48</t>
  </si>
  <si>
    <t>2 cr 48</t>
  </si>
  <si>
    <t>1 cr 48</t>
  </si>
  <si>
    <t>p.o box 87</t>
  </si>
  <si>
    <t>5333 cr 48</t>
  </si>
  <si>
    <t>30 trianna st</t>
  </si>
  <si>
    <t>28 trianna st</t>
  </si>
  <si>
    <t>26 trianna st</t>
  </si>
  <si>
    <t>22 trianna st</t>
  </si>
  <si>
    <t>18 trianna st</t>
  </si>
  <si>
    <t>16 trianna st</t>
  </si>
  <si>
    <t>12 trianna st</t>
  </si>
  <si>
    <t>8 trianna st</t>
  </si>
  <si>
    <t>6 trianna st</t>
  </si>
  <si>
    <t>30 genesee st</t>
  </si>
  <si>
    <t>26 genesee st</t>
  </si>
  <si>
    <t>22 genesee st</t>
  </si>
  <si>
    <t>20 genesee st</t>
  </si>
  <si>
    <t>18 genesee st</t>
  </si>
  <si>
    <t>1 willard st</t>
  </si>
  <si>
    <t>3 willard st</t>
  </si>
  <si>
    <t>5 willard st</t>
  </si>
  <si>
    <t>7 willard st</t>
  </si>
  <si>
    <t>9 willard st</t>
  </si>
  <si>
    <t>11 willard st</t>
  </si>
  <si>
    <t>15 willard st</t>
  </si>
  <si>
    <t>17 willard st</t>
  </si>
  <si>
    <t>19 willard st</t>
  </si>
  <si>
    <t>21 willard st</t>
  </si>
  <si>
    <t>25 willard st</t>
  </si>
  <si>
    <t>27 willard st</t>
  </si>
  <si>
    <t>29 willard st</t>
  </si>
  <si>
    <t>31 willard st</t>
  </si>
  <si>
    <t>33 willard st</t>
  </si>
  <si>
    <t>sewer plant</t>
  </si>
  <si>
    <t>town of amity shop</t>
  </si>
  <si>
    <t>12 erie st</t>
  </si>
  <si>
    <t>10 erie st</t>
  </si>
  <si>
    <t>8 erie st</t>
  </si>
  <si>
    <t>4 erie st</t>
  </si>
  <si>
    <t>5 erie st</t>
  </si>
  <si>
    <t>9 erie st</t>
  </si>
  <si>
    <t>7 erie st</t>
  </si>
  <si>
    <t>30 willard st</t>
  </si>
  <si>
    <t>16 genesee st</t>
  </si>
  <si>
    <t>19 genesee st</t>
  </si>
  <si>
    <t>1 schuyler st</t>
  </si>
  <si>
    <t>3 schuyler st</t>
  </si>
  <si>
    <t>11 schuyler st</t>
  </si>
  <si>
    <t>13 schuyler st</t>
  </si>
  <si>
    <t>17 schuyler st</t>
  </si>
  <si>
    <t>21 schuyler st</t>
  </si>
  <si>
    <t>25 schuyler st</t>
  </si>
  <si>
    <t>29 schuyler st</t>
  </si>
  <si>
    <t>31 schuyler st</t>
  </si>
  <si>
    <t>35 schuyler st</t>
  </si>
  <si>
    <t>37 schuyler st</t>
  </si>
  <si>
    <t>39.5 schuyler st</t>
  </si>
  <si>
    <t>41 schuyler st</t>
  </si>
  <si>
    <t>66 schuyler st</t>
  </si>
  <si>
    <t>64 schuyler st</t>
  </si>
  <si>
    <t>60 schuyler st</t>
  </si>
  <si>
    <t>56 schuyler st</t>
  </si>
  <si>
    <t>54 schuyler st</t>
  </si>
  <si>
    <t>50 schuyler st</t>
  </si>
  <si>
    <t>44 schuyler st</t>
  </si>
  <si>
    <t>7 wells lane</t>
  </si>
  <si>
    <t>2 wells lane</t>
  </si>
  <si>
    <t>36 schuyler st</t>
  </si>
  <si>
    <t>32 schuyler st</t>
  </si>
  <si>
    <t>28 schuyler st</t>
  </si>
  <si>
    <t>20 schuyler st</t>
  </si>
  <si>
    <t>12 schuyler st</t>
  </si>
  <si>
    <t>8 schuyler st</t>
  </si>
  <si>
    <t>2 schuyler st</t>
  </si>
  <si>
    <t>11 north st</t>
  </si>
  <si>
    <t>15 north st</t>
  </si>
  <si>
    <t>19 court st</t>
  </si>
  <si>
    <t>23 court st</t>
  </si>
  <si>
    <t>27 court st</t>
  </si>
  <si>
    <t>7 genesee st</t>
  </si>
  <si>
    <t>11 genesee st</t>
  </si>
  <si>
    <t>13 genesee st</t>
  </si>
  <si>
    <t>10 genesee st</t>
  </si>
  <si>
    <t>8 genesee st</t>
  </si>
  <si>
    <t>6 genesee st</t>
  </si>
  <si>
    <t>3 genesee st</t>
  </si>
  <si>
    <t>5 genesee st</t>
  </si>
  <si>
    <t>22 court st</t>
  </si>
  <si>
    <t>20 court st</t>
  </si>
  <si>
    <t xml:space="preserve">14 court st </t>
  </si>
  <si>
    <t>12 court st</t>
  </si>
  <si>
    <t>verizon north st</t>
  </si>
  <si>
    <t>1 willets ave</t>
  </si>
  <si>
    <t>3 willets ave</t>
  </si>
  <si>
    <t>5 willets ave</t>
  </si>
  <si>
    <t>9 willets ave</t>
  </si>
  <si>
    <t>15 willets ave</t>
  </si>
  <si>
    <t>17 willets ave</t>
  </si>
  <si>
    <t>21 willets ave</t>
  </si>
  <si>
    <t>29 willets ave</t>
  </si>
  <si>
    <t>33 willets ave</t>
  </si>
  <si>
    <t>37 willets ave</t>
  </si>
  <si>
    <t>39 willets ave</t>
  </si>
  <si>
    <t>41 willets ave</t>
  </si>
  <si>
    <t>43 willets ave</t>
  </si>
  <si>
    <t>45 willets ave</t>
  </si>
  <si>
    <t>49 willets ave</t>
  </si>
  <si>
    <t>51 willets ave</t>
  </si>
  <si>
    <t>53 willets ave</t>
  </si>
  <si>
    <t>55 willets ave</t>
  </si>
  <si>
    <t>57 willets ave</t>
  </si>
  <si>
    <t>59 willets ave</t>
  </si>
  <si>
    <t>63 willets ave</t>
  </si>
  <si>
    <t>5252 st rt 19</t>
  </si>
  <si>
    <t>5254 st rt 19</t>
  </si>
  <si>
    <t>5262 st rt 19</t>
  </si>
  <si>
    <t>5264 st rt 19</t>
  </si>
  <si>
    <t>5268 st rt 19</t>
  </si>
  <si>
    <t>5272 st rt 19</t>
  </si>
  <si>
    <t>5273 st rt 19</t>
  </si>
  <si>
    <t>5269 st rt 19</t>
  </si>
  <si>
    <t>p.o box 54</t>
  </si>
  <si>
    <t xml:space="preserve">5255 st rt 19 </t>
  </si>
  <si>
    <t>46 willets ave</t>
  </si>
  <si>
    <t>44 willets ave</t>
  </si>
  <si>
    <t>40 willets ave</t>
  </si>
  <si>
    <t>38 willets ave</t>
  </si>
  <si>
    <t>36 willets ave</t>
  </si>
  <si>
    <t>28 willets ave</t>
  </si>
  <si>
    <t>26 willets ave</t>
  </si>
  <si>
    <t>24 willets ave</t>
  </si>
  <si>
    <t>22 willets ave</t>
  </si>
  <si>
    <t>20 willets ave</t>
  </si>
  <si>
    <t>16 willets ave</t>
  </si>
  <si>
    <t>14 willets ave</t>
  </si>
  <si>
    <t>12 willets ave</t>
  </si>
  <si>
    <t>8 willets ave</t>
  </si>
  <si>
    <t>6 willets ave</t>
  </si>
  <si>
    <t>4 willets ave</t>
  </si>
  <si>
    <t>2 willets ave</t>
  </si>
  <si>
    <t xml:space="preserve">1 park cirlce </t>
  </si>
  <si>
    <t>2 park circle</t>
  </si>
  <si>
    <t xml:space="preserve">7 park circle </t>
  </si>
  <si>
    <t>4 norton st</t>
  </si>
  <si>
    <t>8 norton st</t>
  </si>
  <si>
    <t>12 norton st</t>
  </si>
  <si>
    <t>14 norton st</t>
  </si>
  <si>
    <t>22 norton st</t>
  </si>
  <si>
    <t>24 norton st</t>
  </si>
  <si>
    <t>26 norton st</t>
  </si>
  <si>
    <t>44 norton st</t>
  </si>
  <si>
    <t>50 norton st</t>
  </si>
  <si>
    <t>5471 cemetary hill rd</t>
  </si>
  <si>
    <t>5487 cemetary hill rd</t>
  </si>
  <si>
    <t>5489 cemetary hill rd</t>
  </si>
  <si>
    <t>29 norton st</t>
  </si>
  <si>
    <t>15 middaugh st</t>
  </si>
  <si>
    <t>13 middaugh st</t>
  </si>
  <si>
    <t>11 middaugh street</t>
  </si>
  <si>
    <t>9 middaugh st</t>
  </si>
  <si>
    <t>7 middaugh st</t>
  </si>
  <si>
    <t>5 midduagh st</t>
  </si>
  <si>
    <t>3 middaugh st</t>
  </si>
  <si>
    <t>2 middaugh st</t>
  </si>
  <si>
    <t>4 middaugh st</t>
  </si>
  <si>
    <t>10 middaugh st</t>
  </si>
  <si>
    <t>27 norton st</t>
  </si>
  <si>
    <t>25 norton st</t>
  </si>
  <si>
    <t>23 norton st</t>
  </si>
  <si>
    <t>19 norton st</t>
  </si>
  <si>
    <t>7 whitney ave</t>
  </si>
  <si>
    <t>not Verified</t>
  </si>
  <si>
    <t>5 whitney ave</t>
  </si>
  <si>
    <t>3 whitney ave</t>
  </si>
  <si>
    <t>4 whitney ave</t>
  </si>
  <si>
    <t>8 whitney ave</t>
  </si>
  <si>
    <t>10 whitney ave</t>
  </si>
  <si>
    <t>13 norton st</t>
  </si>
  <si>
    <t>11 norton st</t>
  </si>
  <si>
    <t>7 norton st</t>
  </si>
  <si>
    <t>5 norton st</t>
  </si>
  <si>
    <t>1 norton st</t>
  </si>
  <si>
    <t>6 south st</t>
  </si>
  <si>
    <t>10 south st</t>
  </si>
  <si>
    <t>18 south st</t>
  </si>
  <si>
    <t>7 pike ave</t>
  </si>
  <si>
    <t>5 pike ave</t>
  </si>
  <si>
    <t>20 south st</t>
  </si>
  <si>
    <t>22 south st</t>
  </si>
  <si>
    <t>44 south st</t>
  </si>
  <si>
    <t>48 south st</t>
  </si>
  <si>
    <t>52 south st</t>
  </si>
  <si>
    <t>60 south st</t>
  </si>
  <si>
    <t>62 south st</t>
  </si>
  <si>
    <t>64 south st</t>
  </si>
  <si>
    <t>66 south st</t>
  </si>
  <si>
    <t>68 south st</t>
  </si>
  <si>
    <t>70 south st</t>
  </si>
  <si>
    <t>76 south st</t>
  </si>
  <si>
    <t>78 south st</t>
  </si>
  <si>
    <t>82 south st</t>
  </si>
  <si>
    <t>85 south st</t>
  </si>
  <si>
    <t>79 south st</t>
  </si>
  <si>
    <t>77 south st</t>
  </si>
  <si>
    <t>75 south st</t>
  </si>
  <si>
    <t>57 south st</t>
  </si>
  <si>
    <t>53 south st</t>
  </si>
  <si>
    <t>49 south st</t>
  </si>
  <si>
    <t>39 south st</t>
  </si>
  <si>
    <t>7 whitney place</t>
  </si>
  <si>
    <t>57 whitney ave</t>
  </si>
  <si>
    <t>2 whitney place</t>
  </si>
  <si>
    <t>44 whitney ave</t>
  </si>
  <si>
    <t>42 whitney ave</t>
  </si>
  <si>
    <t>39 whitney ave</t>
  </si>
  <si>
    <t>26 tracy ave</t>
  </si>
  <si>
    <t>24 tracy ave</t>
  </si>
  <si>
    <t>16 tracy ave</t>
  </si>
  <si>
    <t>14 tracy ave</t>
  </si>
  <si>
    <t>12 tracy ave</t>
  </si>
  <si>
    <t>8 tracy ave</t>
  </si>
  <si>
    <t>7 tracy ave</t>
  </si>
  <si>
    <t>9 tracy ave</t>
  </si>
  <si>
    <t>17 tracy ave</t>
  </si>
  <si>
    <t>30 whitney ave</t>
  </si>
  <si>
    <t>18 martin st</t>
  </si>
  <si>
    <t>12 martin st</t>
  </si>
  <si>
    <t>8 martin st</t>
  </si>
  <si>
    <t>plastic</t>
  </si>
  <si>
    <t>4 martin st</t>
  </si>
  <si>
    <t>3 martin st</t>
  </si>
  <si>
    <t>7 martin st</t>
  </si>
  <si>
    <t>9 martin st</t>
  </si>
  <si>
    <t>13 martin st</t>
  </si>
  <si>
    <t>17 martin st</t>
  </si>
  <si>
    <t>20 whitney ave</t>
  </si>
  <si>
    <t>16 norton st</t>
  </si>
  <si>
    <t>15 whitney ave</t>
  </si>
  <si>
    <t>19 whitney ave</t>
  </si>
  <si>
    <t>21 whitney ave</t>
  </si>
  <si>
    <t>25 whitney ave</t>
  </si>
  <si>
    <t>29 whitney ave</t>
  </si>
  <si>
    <t>35 whitney ave</t>
  </si>
  <si>
    <t>33 south st</t>
  </si>
  <si>
    <t>31 south st</t>
  </si>
  <si>
    <t>27 south st</t>
  </si>
  <si>
    <t>25 south st</t>
  </si>
  <si>
    <t>21 south st</t>
  </si>
  <si>
    <t>19 south st</t>
  </si>
  <si>
    <t>2 tracy ave</t>
  </si>
  <si>
    <t>13 south st</t>
  </si>
  <si>
    <t>9 south st</t>
  </si>
  <si>
    <t>5 south st</t>
  </si>
  <si>
    <t>3 south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</si>
</sst>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9C0006"/>
      <name val="Calibri"/>
      <family val="2"/>
      <scheme val="minor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</fills>
  <borders count="5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auto="1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auto="1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auto="1"/>
      </left>
      <right style="medium">
        <color theme="0" tint="-0.499984740745262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/>
      <top style="double">
        <color indexed="64"/>
      </top>
      <bottom/>
      <diagonal/>
    </border>
    <border>
      <left/>
      <right style="thin">
        <color theme="0" tint="-0.499984740745262"/>
      </right>
      <top style="double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rgb="FFC00000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rgb="FFC00000"/>
      </left>
      <right style="thin">
        <color auto="1"/>
      </right>
      <top/>
      <bottom/>
      <diagonal/>
    </border>
    <border>
      <left/>
      <right style="thin">
        <color rgb="FFC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7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4" xfId="0" applyFont="1" applyBorder="1"/>
    <xf numFmtId="0" fontId="1" fillId="3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3" borderId="19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/>
    <xf numFmtId="1" fontId="3" fillId="0" borderId="0" xfId="0" applyNumberFormat="1" applyFont="1"/>
    <xf numFmtId="1" fontId="3" fillId="0" borderId="25" xfId="0" applyNumberFormat="1" applyFont="1" applyBorder="1" applyAlignment="1">
      <alignment vertical="center" wrapText="1"/>
    </xf>
    <xf numFmtId="1" fontId="3" fillId="0" borderId="23" xfId="0" applyNumberFormat="1" applyFont="1" applyBorder="1" applyAlignment="1">
      <alignment horizontal="left" vertical="center" wrapText="1"/>
    </xf>
    <xf numFmtId="1" fontId="3" fillId="0" borderId="18" xfId="0" applyNumberFormat="1" applyFont="1" applyBorder="1" applyAlignment="1" applyProtection="1">
      <alignment horizontal="right" vertical="center" wrapText="1"/>
      <protection hidden="1"/>
    </xf>
    <xf numFmtId="1" fontId="3" fillId="0" borderId="22" xfId="0" applyNumberFormat="1" applyFont="1" applyBorder="1" applyAlignment="1" applyProtection="1">
      <alignment horizontal="right" vertical="center" wrapText="1"/>
      <protection hidden="1"/>
    </xf>
    <xf numFmtId="1" fontId="3" fillId="0" borderId="24" xfId="0" applyNumberFormat="1" applyFont="1" applyBorder="1" applyAlignment="1" applyProtection="1">
      <alignment horizontal="right" vertical="center" wrapText="1"/>
      <protection hidden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>
      <alignment horizontal="left" vertical="center"/>
    </xf>
    <xf numFmtId="0" fontId="14" fillId="0" borderId="0" xfId="1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hidden="1"/>
    </xf>
    <xf numFmtId="0" fontId="14" fillId="0" borderId="0" xfId="1" applyFont="1" applyFill="1" applyAlignment="1">
      <alignment horizontal="left" vertical="center"/>
    </xf>
    <xf numFmtId="0" fontId="12" fillId="2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left"/>
    </xf>
    <xf numFmtId="0" fontId="3" fillId="4" borderId="30" xfId="0" applyFont="1" applyFill="1" applyBorder="1" applyAlignment="1">
      <alignment horizontal="left"/>
    </xf>
    <xf numFmtId="0" fontId="3" fillId="0" borderId="32" xfId="0" applyFont="1" applyBorder="1"/>
    <xf numFmtId="0" fontId="3" fillId="0" borderId="33" xfId="0" applyFont="1" applyBorder="1"/>
    <xf numFmtId="1" fontId="3" fillId="0" borderId="45" xfId="0" applyNumberFormat="1" applyFont="1" applyBorder="1" applyAlignment="1" applyProtection="1">
      <alignment horizontal="right" vertical="center" wrapText="1"/>
      <protection hidden="1"/>
    </xf>
    <xf numFmtId="1" fontId="3" fillId="0" borderId="46" xfId="0" applyNumberFormat="1" applyFont="1" applyBorder="1" applyAlignment="1" applyProtection="1">
      <alignment horizontal="right" vertical="center" wrapText="1"/>
      <protection hidden="1"/>
    </xf>
    <xf numFmtId="1" fontId="3" fillId="0" borderId="47" xfId="0" applyNumberFormat="1" applyFont="1" applyBorder="1" applyAlignment="1">
      <alignment vertical="center" wrapText="1"/>
    </xf>
    <xf numFmtId="0" fontId="7" fillId="0" borderId="55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3" fillId="0" borderId="36" xfId="0" applyFont="1" applyBorder="1" applyProtection="1">
      <protection locked="0"/>
    </xf>
    <xf numFmtId="0" fontId="3" fillId="0" borderId="55" xfId="0" applyFont="1" applyBorder="1" applyAlignment="1">
      <alignment horizontal="left" indent="1"/>
    </xf>
    <xf numFmtId="0" fontId="3" fillId="0" borderId="36" xfId="0" applyFont="1" applyBorder="1" applyAlignment="1">
      <alignment horizontal="center"/>
    </xf>
    <xf numFmtId="0" fontId="3" fillId="0" borderId="56" xfId="0" applyFont="1" applyBorder="1"/>
    <xf numFmtId="0" fontId="3" fillId="0" borderId="32" xfId="0" applyFont="1" applyBorder="1" applyAlignment="1">
      <alignment horizontal="center"/>
    </xf>
    <xf numFmtId="0" fontId="8" fillId="3" borderId="3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indent="2"/>
    </xf>
    <xf numFmtId="0" fontId="6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left" vertical="center" indent="2"/>
    </xf>
    <xf numFmtId="0" fontId="4" fillId="2" borderId="0" xfId="0" applyFont="1" applyFill="1" applyAlignment="1">
      <alignment horizontal="left" vertical="center" indent="2"/>
    </xf>
    <xf numFmtId="0" fontId="16" fillId="0" borderId="0" xfId="0" applyFont="1" applyAlignment="1">
      <alignment horizontal="left" vertical="center" wrapText="1"/>
    </xf>
    <xf numFmtId="0" fontId="3" fillId="0" borderId="26" xfId="0" applyFont="1" applyBorder="1" applyAlignment="1">
      <alignment horizontal="left" wrapText="1"/>
    </xf>
    <xf numFmtId="0" fontId="3" fillId="0" borderId="34" xfId="0" applyFont="1" applyBorder="1" applyAlignment="1">
      <alignment horizontal="left" wrapText="1"/>
    </xf>
    <xf numFmtId="0" fontId="3" fillId="0" borderId="34" xfId="0" applyFont="1" applyBorder="1" applyAlignment="1" applyProtection="1">
      <alignment horizontal="left" vertical="center"/>
      <protection locked="0"/>
    </xf>
    <xf numFmtId="0" fontId="3" fillId="0" borderId="52" xfId="0" applyFont="1" applyBorder="1" applyAlignment="1" applyProtection="1">
      <alignment horizontal="left" vertical="center"/>
      <protection locked="0"/>
    </xf>
    <xf numFmtId="0" fontId="3" fillId="4" borderId="30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 applyProtection="1">
      <alignment horizontal="center" vertical="center" wrapText="1"/>
      <protection locked="0"/>
    </xf>
    <xf numFmtId="0" fontId="3" fillId="4" borderId="53" xfId="0" applyFont="1" applyFill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>
      <alignment horizontal="left" wrapText="1"/>
    </xf>
    <xf numFmtId="0" fontId="7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5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3" fillId="0" borderId="17" xfId="0" applyFont="1" applyBorder="1" applyAlignment="1">
      <alignment horizontal="left" indent="1"/>
    </xf>
    <xf numFmtId="0" fontId="3" fillId="0" borderId="17" xfId="0" applyFont="1" applyBorder="1" applyAlignment="1" applyProtection="1">
      <alignment horizontal="right" indent="1"/>
      <protection hidden="1"/>
    </xf>
    <xf numFmtId="0" fontId="3" fillId="0" borderId="16" xfId="0" applyFont="1" applyBorder="1" applyAlignment="1" applyProtection="1">
      <alignment horizontal="right" indent="1"/>
      <protection hidden="1"/>
    </xf>
    <xf numFmtId="0" fontId="3" fillId="0" borderId="0" xfId="0" applyFont="1" applyAlignment="1" applyProtection="1">
      <alignment horizontal="right" indent="1"/>
      <protection hidden="1"/>
    </xf>
    <xf numFmtId="0" fontId="3" fillId="0" borderId="21" xfId="0" applyFont="1" applyBorder="1" applyAlignment="1" applyProtection="1">
      <alignment horizontal="right" indent="1"/>
      <protection hidden="1"/>
    </xf>
    <xf numFmtId="0" fontId="3" fillId="4" borderId="20" xfId="0" applyFont="1" applyFill="1" applyBorder="1" applyAlignment="1">
      <alignment horizontal="left" indent="1"/>
    </xf>
    <xf numFmtId="0" fontId="3" fillId="4" borderId="20" xfId="0" applyFont="1" applyFill="1" applyBorder="1" applyAlignment="1" applyProtection="1">
      <alignment horizontal="right" indent="1"/>
      <protection hidden="1"/>
    </xf>
    <xf numFmtId="0" fontId="3" fillId="4" borderId="50" xfId="0" applyFont="1" applyFill="1" applyBorder="1" applyAlignment="1" applyProtection="1">
      <alignment horizontal="right" indent="1"/>
      <protection hidden="1"/>
    </xf>
    <xf numFmtId="0" fontId="3" fillId="4" borderId="51" xfId="0" applyFont="1" applyFill="1" applyBorder="1" applyAlignment="1" applyProtection="1">
      <alignment horizontal="right" indent="1"/>
      <protection hidden="1"/>
    </xf>
    <xf numFmtId="0" fontId="3" fillId="4" borderId="48" xfId="0" applyFont="1" applyFill="1" applyBorder="1" applyAlignment="1" applyProtection="1">
      <alignment horizontal="right" indent="1"/>
      <protection hidden="1"/>
    </xf>
    <xf numFmtId="0" fontId="3" fillId="0" borderId="17" xfId="0" applyFont="1" applyBorder="1" applyAlignment="1">
      <alignment horizontal="left" wrapText="1" indent="1"/>
    </xf>
    <xf numFmtId="0" fontId="3" fillId="4" borderId="17" xfId="0" applyFont="1" applyFill="1" applyBorder="1" applyAlignment="1">
      <alignment horizontal="left" indent="1"/>
    </xf>
    <xf numFmtId="0" fontId="3" fillId="4" borderId="17" xfId="0" applyFont="1" applyFill="1" applyBorder="1" applyAlignment="1" applyProtection="1">
      <alignment horizontal="right" indent="1"/>
      <protection hidden="1"/>
    </xf>
    <xf numFmtId="0" fontId="3" fillId="4" borderId="16" xfId="0" applyFont="1" applyFill="1" applyBorder="1" applyAlignment="1" applyProtection="1">
      <alignment horizontal="right" indent="1"/>
      <protection hidden="1"/>
    </xf>
    <xf numFmtId="0" fontId="3" fillId="4" borderId="0" xfId="0" applyFont="1" applyFill="1" applyAlignment="1" applyProtection="1">
      <alignment horizontal="right" indent="1"/>
      <protection hidden="1"/>
    </xf>
    <xf numFmtId="0" fontId="3" fillId="4" borderId="21" xfId="0" applyFont="1" applyFill="1" applyBorder="1" applyAlignment="1" applyProtection="1">
      <alignment horizontal="right" indent="1"/>
      <protection hidden="1"/>
    </xf>
    <xf numFmtId="0" fontId="3" fillId="4" borderId="16" xfId="0" applyFont="1" applyFill="1" applyBorder="1" applyAlignment="1">
      <alignment horizontal="left" indent="1"/>
    </xf>
    <xf numFmtId="0" fontId="3" fillId="4" borderId="0" xfId="0" applyFont="1" applyFill="1" applyAlignment="1">
      <alignment horizontal="left" indent="1"/>
    </xf>
    <xf numFmtId="0" fontId="3" fillId="4" borderId="21" xfId="0" applyFont="1" applyFill="1" applyBorder="1" applyAlignment="1">
      <alignment horizontal="left" indent="1"/>
    </xf>
    <xf numFmtId="0" fontId="9" fillId="0" borderId="44" xfId="0" applyFont="1" applyBorder="1" applyAlignment="1">
      <alignment horizontal="left" vertical="center" wrapText="1" indent="1"/>
    </xf>
    <xf numFmtId="0" fontId="9" fillId="0" borderId="45" xfId="0" applyFont="1" applyBorder="1" applyAlignment="1">
      <alignment horizontal="left" vertical="center" wrapText="1" indent="1"/>
    </xf>
    <xf numFmtId="1" fontId="3" fillId="0" borderId="46" xfId="0" applyNumberFormat="1" applyFont="1" applyBorder="1" applyAlignment="1" applyProtection="1">
      <alignment horizontal="right" vertical="center"/>
      <protection hidden="1"/>
    </xf>
    <xf numFmtId="1" fontId="3" fillId="0" borderId="47" xfId="0" applyNumberFormat="1" applyFont="1" applyBorder="1" applyAlignment="1" applyProtection="1">
      <alignment horizontal="right" vertical="center"/>
      <protection hidden="1"/>
    </xf>
    <xf numFmtId="1" fontId="3" fillId="0" borderId="48" xfId="0" applyNumberFormat="1" applyFont="1" applyBorder="1" applyAlignment="1" applyProtection="1">
      <alignment horizontal="right" vertical="center"/>
      <protection hidden="1"/>
    </xf>
    <xf numFmtId="0" fontId="8" fillId="5" borderId="39" xfId="0" applyFont="1" applyFill="1" applyBorder="1" applyAlignment="1">
      <alignment horizontal="center"/>
    </xf>
    <xf numFmtId="0" fontId="8" fillId="5" borderId="39" xfId="0" applyFont="1" applyFill="1" applyBorder="1" applyAlignment="1">
      <alignment horizontal="center" wrapText="1"/>
    </xf>
    <xf numFmtId="0" fontId="8" fillId="5" borderId="40" xfId="0" applyFont="1" applyFill="1" applyBorder="1" applyAlignment="1">
      <alignment horizontal="center" wrapText="1"/>
    </xf>
    <xf numFmtId="0" fontId="8" fillId="5" borderId="49" xfId="0" applyFont="1" applyFill="1" applyBorder="1" applyAlignment="1">
      <alignment horizontal="center" wrapText="1"/>
    </xf>
    <xf numFmtId="0" fontId="8" fillId="5" borderId="41" xfId="0" applyFont="1" applyFill="1" applyBorder="1" applyAlignment="1">
      <alignment horizontal="center" wrapText="1"/>
    </xf>
    <xf numFmtId="0" fontId="9" fillId="0" borderId="42" xfId="0" applyFont="1" applyBorder="1" applyAlignment="1">
      <alignment horizontal="left" vertical="center" wrapText="1" indent="1"/>
    </xf>
    <xf numFmtId="0" fontId="9" fillId="0" borderId="18" xfId="0" applyFont="1" applyBorder="1" applyAlignment="1">
      <alignment horizontal="left" vertical="center" wrapText="1" indent="1"/>
    </xf>
    <xf numFmtId="1" fontId="3" fillId="0" borderId="22" xfId="0" applyNumberFormat="1" applyFont="1" applyBorder="1" applyAlignment="1" applyProtection="1">
      <alignment horizontal="right" vertical="center"/>
      <protection hidden="1"/>
    </xf>
    <xf numFmtId="1" fontId="3" fillId="0" borderId="23" xfId="0" applyNumberFormat="1" applyFont="1" applyBorder="1" applyAlignment="1" applyProtection="1">
      <alignment horizontal="right" vertical="center"/>
      <protection hidden="1"/>
    </xf>
    <xf numFmtId="1" fontId="3" fillId="0" borderId="43" xfId="0" applyNumberFormat="1" applyFont="1" applyBorder="1" applyAlignment="1" applyProtection="1">
      <alignment horizontal="right" vertical="center"/>
      <protection hidden="1"/>
    </xf>
    <xf numFmtId="1" fontId="3" fillId="0" borderId="24" xfId="0" applyNumberFormat="1" applyFont="1" applyBorder="1" applyAlignment="1" applyProtection="1">
      <alignment horizontal="right" vertical="center"/>
      <protection hidden="1"/>
    </xf>
    <xf numFmtId="1" fontId="3" fillId="0" borderId="25" xfId="0" applyNumberFormat="1" applyFont="1" applyBorder="1" applyAlignment="1" applyProtection="1">
      <alignment horizontal="right" vertical="center"/>
      <protection hidden="1"/>
    </xf>
    <xf numFmtId="1" fontId="3" fillId="0" borderId="21" xfId="0" applyNumberFormat="1" applyFont="1" applyBorder="1" applyAlignment="1" applyProtection="1">
      <alignment horizontal="right" vertical="center"/>
      <protection hidden="1"/>
    </xf>
    <xf numFmtId="0" fontId="3" fillId="0" borderId="20" xfId="0" applyFont="1" applyBorder="1" applyAlignment="1">
      <alignment horizontal="left" indent="4"/>
    </xf>
    <xf numFmtId="0" fontId="3" fillId="0" borderId="20" xfId="0" applyFont="1" applyBorder="1" applyAlignment="1">
      <alignment horizontal="left" indent="2"/>
    </xf>
    <xf numFmtId="0" fontId="3" fillId="0" borderId="38" xfId="0" applyFont="1" applyBorder="1" applyAlignment="1" applyProtection="1">
      <alignment horizontal="right" indent="1"/>
      <protection hidden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1" fontId="3" fillId="0" borderId="17" xfId="0" applyNumberFormat="1" applyFont="1" applyBorder="1" applyAlignment="1" applyProtection="1">
      <alignment horizontal="right" indent="1"/>
      <protection hidden="1"/>
    </xf>
    <xf numFmtId="0" fontId="3" fillId="0" borderId="17" xfId="0" applyFont="1" applyBorder="1" applyAlignment="1">
      <alignment horizontal="left" indent="4"/>
    </xf>
    <xf numFmtId="0" fontId="3" fillId="0" borderId="55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3" fillId="0" borderId="26" xfId="0" applyFont="1" applyBorder="1" applyAlignment="1">
      <alignment horizontal="left" indent="1"/>
    </xf>
    <xf numFmtId="0" fontId="3" fillId="0" borderId="34" xfId="0" applyFont="1" applyBorder="1" applyAlignment="1">
      <alignment horizontal="left" indent="1"/>
    </xf>
    <xf numFmtId="0" fontId="3" fillId="4" borderId="35" xfId="0" applyFont="1" applyFill="1" applyBorder="1" applyAlignment="1">
      <alignment horizontal="left" indent="1"/>
    </xf>
    <xf numFmtId="0" fontId="3" fillId="0" borderId="30" xfId="0" applyFont="1" applyBorder="1" applyAlignment="1">
      <alignment horizontal="left" indent="1"/>
    </xf>
    <xf numFmtId="0" fontId="3" fillId="0" borderId="37" xfId="0" applyFont="1" applyBorder="1" applyAlignment="1">
      <alignment horizontal="left" indent="1"/>
    </xf>
    <xf numFmtId="0" fontId="3" fillId="0" borderId="39" xfId="0" applyFont="1" applyBorder="1" applyAlignment="1">
      <alignment horizontal="left" indent="1"/>
    </xf>
    <xf numFmtId="1" fontId="3" fillId="0" borderId="39" xfId="0" applyNumberFormat="1" applyFont="1" applyBorder="1" applyAlignment="1" applyProtection="1">
      <alignment horizontal="right" indent="1"/>
      <protection hidden="1"/>
    </xf>
    <xf numFmtId="0" fontId="3" fillId="0" borderId="27" xfId="0" applyFont="1" applyBorder="1" applyAlignment="1" applyProtection="1">
      <alignment horizontal="left"/>
      <protection locked="0"/>
    </xf>
    <xf numFmtId="0" fontId="3" fillId="0" borderId="28" xfId="0" applyFont="1" applyBorder="1" applyAlignment="1" applyProtection="1">
      <alignment horizontal="left"/>
      <protection locked="0"/>
    </xf>
    <xf numFmtId="0" fontId="3" fillId="0" borderId="29" xfId="0" applyFont="1" applyBorder="1" applyAlignment="1" applyProtection="1">
      <alignment horizontal="left"/>
      <protection locked="0"/>
    </xf>
    <xf numFmtId="0" fontId="3" fillId="4" borderId="31" xfId="0" applyFont="1" applyFill="1" applyBorder="1" applyAlignment="1" applyProtection="1">
      <alignment horizontal="left"/>
      <protection locked="0"/>
    </xf>
    <xf numFmtId="0" fontId="3" fillId="4" borderId="32" xfId="0" applyFont="1" applyFill="1" applyBorder="1" applyAlignment="1" applyProtection="1">
      <alignment horizontal="left"/>
      <protection locked="0"/>
    </xf>
    <xf numFmtId="0" fontId="3" fillId="4" borderId="33" xfId="0" applyFont="1" applyFill="1" applyBorder="1" applyAlignment="1" applyProtection="1">
      <alignment horizontal="left"/>
      <protection locked="0"/>
    </xf>
    <xf numFmtId="0" fontId="3" fillId="4" borderId="16" xfId="0" applyFont="1" applyFill="1" applyBorder="1" applyAlignment="1" applyProtection="1">
      <alignment horizontal="left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3" fillId="4" borderId="36" xfId="0" applyFont="1" applyFill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3" fillId="0" borderId="32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3" fillId="0" borderId="17" xfId="0" applyFont="1" applyBorder="1" applyAlignment="1">
      <alignment horizontal="left" indent="2"/>
    </xf>
  </cellXfs>
  <cellStyles count="2">
    <cellStyle name="Bad" xfId="1" builtinId="27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78D706-30BB-46FC-90FC-89C2F6501816}" name="Table1" displayName="Table1" ref="A1:R5001" totalsRowShown="0" headerRowDxfId="21" dataDxfId="19" headerRowBorderDxfId="20" tableBorderDxfId="18">
  <autoFilter ref="A1:R5001" xr:uid="{2978D706-30BB-46FC-90FC-89C2F6501816}"/>
  <tableColumns count="18">
    <tableColumn id="1" xr3:uid="{1596C423-3716-49E3-8DE2-09919FD35899}" name="Street Address" dataDxfId="17"/>
    <tableColumn id="2" xr3:uid="{431FB9CB-410E-47A3-BFF8-9F9B8422E388}" name="Town" dataDxfId="16"/>
    <tableColumn id="3" xr3:uid="{EF0EFCBB-2492-4729-A878-AB407B892B07}" name="Zip Code" dataDxfId="15"/>
    <tableColumn id="4" xr3:uid="{F53CA087-8E82-4355-B2AD-2B427C4B536A}" name="Lead Gooseneck, Pigtail or Connector Currently Present?" dataDxfId="14"/>
    <tableColumn id="5" xr3:uid="{41E5AB6C-B2CA-49FD-A97B-DBAF524D0E20}" name="Current Public Side SL Material ⓘ" dataDxfId="13"/>
    <tableColumn id="6" xr3:uid="{BBE0FEEC-DEAA-435E-961F-35FEBB130BFC}" name="Was Public SL Material Ever Previously Lead?" dataDxfId="12"/>
    <tableColumn id="7" xr3:uid="{03466738-DF7A-4FC3-B98E-9F3A4F3F282A}" name="Public SL Material Verification Method ⓘ" dataDxfId="11"/>
    <tableColumn id="8" xr3:uid="{EA7FF44F-9451-4542-9722-38C005818E36}" name="Public SL Installation or Replacement Date" dataDxfId="10"/>
    <tableColumn id="9" xr3:uid="{D558A298-0165-47ED-B1F6-9F0B8108441D}" name="Public SL Size" dataDxfId="9"/>
    <tableColumn id="10" xr3:uid="{DE6A405E-C027-4FCF-AEC7-6E6165CEE525}" name="Customer SL Material ⓘ" dataDxfId="8"/>
    <tableColumn id="11" xr3:uid="{5119E336-AF58-4C66-8818-BBE88DC60C0F}" name="Customer SL Material Verification Method ⓘ" dataDxfId="7"/>
    <tableColumn id="12" xr3:uid="{942A6896-74C3-4DDF-A9B4-FEA022396B82}" name="Lead Solder Present?" dataDxfId="6"/>
    <tableColumn id="13" xr3:uid="{A0703391-70C1-4ADD-9BF5-A02D9386B4A2}" name="Building Type" dataDxfId="5"/>
    <tableColumn id="14" xr3:uid="{293EAC22-DC81-403E-9A0D-885FB1FD5CC6}" name="POU or POE Treatment Present? ⓘ" dataDxfId="4"/>
    <tableColumn id="15" xr3:uid="{B2DFD9C7-C1A0-4F02-BB3C-48EC95D534E9}" name="Customer SL Installation or Replacement Date" dataDxfId="3"/>
    <tableColumn id="16" xr3:uid="{E41B07FB-6D35-4230-A8CC-1A1AFA7DC6D1}" name="Customer SL Size" dataDxfId="2"/>
    <tableColumn id="17" xr3:uid="{2868D76E-5547-4541-B47C-4B1580020944}" name="SL Category ⓘ" dataDxfId="1">
      <calculatedColumnFormula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calculatedColumnFormula>
    </tableColumn>
    <tableColumn id="18" xr3:uid="{B2CF598B-FFD4-4135-96B0-36BEFC34C630}" name="Note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0459-01E9-41F0-AEC9-DDA53A94F1F1}">
  <dimension ref="A1:S42"/>
  <sheetViews>
    <sheetView showGridLines="0" topLeftCell="A16" zoomScaleNormal="100" workbookViewId="0">
      <selection activeCell="E46" sqref="E46"/>
    </sheetView>
  </sheetViews>
  <sheetFormatPr defaultColWidth="9.1328125" defaultRowHeight="14.25" x14ac:dyDescent="0.45"/>
  <cols>
    <col min="1" max="6" width="35.73046875" style="1" customWidth="1"/>
    <col min="7" max="7" width="25.3984375" style="1" customWidth="1"/>
    <col min="8" max="8" width="17.3984375" style="1" customWidth="1"/>
    <col min="9" max="9" width="32.1328125" style="1" customWidth="1"/>
    <col min="10" max="10" width="24.3984375" style="1" customWidth="1"/>
    <col min="11" max="11" width="9.86328125" customWidth="1"/>
    <col min="12" max="12" width="16" style="1" customWidth="1"/>
    <col min="13" max="13" width="19" style="1" customWidth="1"/>
    <col min="14" max="14" width="13.73046875" style="1" customWidth="1"/>
    <col min="15" max="16384" width="9.1328125" style="1"/>
  </cols>
  <sheetData>
    <row r="1" spans="1:19" ht="30.95" customHeight="1" x14ac:dyDescent="0.45">
      <c r="A1" s="82" t="s">
        <v>0</v>
      </c>
      <c r="B1" s="82"/>
      <c r="C1" s="38"/>
      <c r="D1" s="38"/>
      <c r="E1" s="38"/>
      <c r="F1" s="38"/>
    </row>
    <row r="2" spans="1:19" ht="39" customHeight="1" x14ac:dyDescent="0.45">
      <c r="A2" s="88" t="s">
        <v>111</v>
      </c>
      <c r="B2" s="88"/>
      <c r="C2" s="31"/>
      <c r="D2" s="31"/>
      <c r="E2" s="31"/>
      <c r="F2" s="31"/>
    </row>
    <row r="3" spans="1:19" x14ac:dyDescent="0.45">
      <c r="A3" s="83" t="s">
        <v>96</v>
      </c>
      <c r="B3" s="83"/>
      <c r="C3" s="31"/>
      <c r="D3" s="31"/>
      <c r="E3" s="31"/>
      <c r="F3" s="31"/>
    </row>
    <row r="4" spans="1:19" ht="15.95" customHeight="1" x14ac:dyDescent="0.45">
      <c r="A4" s="84" t="s">
        <v>99</v>
      </c>
      <c r="B4" s="84"/>
      <c r="C4" s="84"/>
      <c r="D4" s="31"/>
      <c r="E4" s="31"/>
      <c r="F4" s="31"/>
    </row>
    <row r="5" spans="1:19" x14ac:dyDescent="0.45">
      <c r="A5" s="86" t="s">
        <v>100</v>
      </c>
      <c r="B5" s="87"/>
      <c r="C5" s="87"/>
      <c r="D5" s="31"/>
      <c r="E5" s="31"/>
      <c r="F5" s="31"/>
    </row>
    <row r="6" spans="1:19" x14ac:dyDescent="0.45">
      <c r="A6" s="84" t="s">
        <v>101</v>
      </c>
      <c r="B6" s="84"/>
      <c r="C6" s="84"/>
      <c r="D6" s="31"/>
      <c r="E6" s="31"/>
      <c r="F6" s="31"/>
    </row>
    <row r="7" spans="1:19" x14ac:dyDescent="0.45">
      <c r="A7" s="84" t="s">
        <v>102</v>
      </c>
      <c r="B7" s="84"/>
      <c r="C7" s="84"/>
      <c r="D7" s="31"/>
      <c r="E7" s="31"/>
      <c r="F7" s="31"/>
    </row>
    <row r="8" spans="1:19" ht="24.95" customHeight="1" x14ac:dyDescent="0.45">
      <c r="A8" s="31" t="s">
        <v>97</v>
      </c>
      <c r="B8" s="31"/>
      <c r="C8" s="31"/>
      <c r="D8" s="31"/>
      <c r="E8" s="31"/>
      <c r="F8" s="31"/>
    </row>
    <row r="9" spans="1:19" x14ac:dyDescent="0.45">
      <c r="A9" s="34" t="s">
        <v>98</v>
      </c>
      <c r="B9" s="50"/>
      <c r="C9" s="50"/>
      <c r="D9" s="50"/>
      <c r="J9" s="2"/>
      <c r="M9" s="2"/>
      <c r="O9" s="4"/>
      <c r="P9" s="4"/>
      <c r="Q9" s="4"/>
      <c r="R9" s="4"/>
      <c r="S9" s="4"/>
    </row>
    <row r="10" spans="1:19" x14ac:dyDescent="0.45">
      <c r="J10" s="2"/>
      <c r="M10" s="2"/>
      <c r="O10" s="4"/>
      <c r="P10" s="4"/>
      <c r="Q10" s="4"/>
      <c r="R10" s="4"/>
      <c r="S10" s="4"/>
    </row>
    <row r="11" spans="1:19" s="3" customFormat="1" x14ac:dyDescent="0.45">
      <c r="A11" s="22" t="s">
        <v>1</v>
      </c>
      <c r="B11" s="22" t="s">
        <v>2</v>
      </c>
      <c r="J11"/>
      <c r="K11"/>
      <c r="L11"/>
      <c r="M11"/>
      <c r="N11"/>
    </row>
    <row r="12" spans="1:19" x14ac:dyDescent="0.45">
      <c r="A12" s="7" t="s">
        <v>3</v>
      </c>
      <c r="B12" s="39" t="s">
        <v>4</v>
      </c>
      <c r="J12"/>
      <c r="L12"/>
      <c r="M12"/>
      <c r="N12"/>
    </row>
    <row r="13" spans="1:19" ht="25.5" x14ac:dyDescent="0.45">
      <c r="A13" s="37" t="s">
        <v>5</v>
      </c>
      <c r="B13" s="40" t="s">
        <v>6</v>
      </c>
      <c r="J13"/>
      <c r="L13"/>
      <c r="M13"/>
      <c r="N13"/>
    </row>
    <row r="14" spans="1:19" x14ac:dyDescent="0.45">
      <c r="J14"/>
      <c r="L14"/>
      <c r="M14"/>
      <c r="N14"/>
    </row>
    <row r="15" spans="1:19" ht="15.75" thickBot="1" x14ac:dyDescent="0.5">
      <c r="A15" s="85" t="s">
        <v>7</v>
      </c>
      <c r="B15" s="85"/>
      <c r="C15" s="85"/>
      <c r="D15" s="79"/>
      <c r="E15" s="79"/>
      <c r="F15" s="81"/>
      <c r="J15"/>
      <c r="L15"/>
      <c r="M15"/>
      <c r="N15"/>
    </row>
    <row r="16" spans="1:19" ht="26.65" thickBot="1" x14ac:dyDescent="0.5">
      <c r="A16" s="22" t="s">
        <v>8</v>
      </c>
      <c r="B16" s="23" t="s">
        <v>9</v>
      </c>
      <c r="C16" s="23" t="s">
        <v>10</v>
      </c>
      <c r="D16" s="23" t="s">
        <v>11</v>
      </c>
      <c r="E16" s="23" t="s">
        <v>12</v>
      </c>
      <c r="F16"/>
      <c r="J16"/>
      <c r="L16"/>
      <c r="M16"/>
      <c r="N16"/>
    </row>
    <row r="17" spans="1:6" x14ac:dyDescent="0.45">
      <c r="A17" s="7" t="s">
        <v>14</v>
      </c>
      <c r="B17" s="8" t="s">
        <v>15</v>
      </c>
      <c r="C17" s="8" t="s">
        <v>14</v>
      </c>
      <c r="D17" s="8" t="s">
        <v>16</v>
      </c>
      <c r="E17" s="8" t="s">
        <v>94</v>
      </c>
      <c r="F17"/>
    </row>
    <row r="18" spans="1:6" x14ac:dyDescent="0.45">
      <c r="A18" s="9" t="s">
        <v>17</v>
      </c>
      <c r="B18" s="10" t="s">
        <v>18</v>
      </c>
      <c r="C18" s="10" t="s">
        <v>17</v>
      </c>
      <c r="D18" s="10" t="s">
        <v>19</v>
      </c>
      <c r="E18" s="10" t="s">
        <v>20</v>
      </c>
      <c r="F18"/>
    </row>
    <row r="19" spans="1:6" x14ac:dyDescent="0.45">
      <c r="A19" s="11" t="s">
        <v>21</v>
      </c>
      <c r="B19" s="12" t="s">
        <v>22</v>
      </c>
      <c r="C19" s="12" t="s">
        <v>21</v>
      </c>
      <c r="D19" s="12" t="s">
        <v>23</v>
      </c>
      <c r="E19" s="12" t="s">
        <v>24</v>
      </c>
      <c r="F19"/>
    </row>
    <row r="20" spans="1:6" x14ac:dyDescent="0.45">
      <c r="A20" s="9"/>
      <c r="B20" s="10" t="s">
        <v>25</v>
      </c>
      <c r="C20" s="10"/>
      <c r="D20" s="10" t="s">
        <v>93</v>
      </c>
      <c r="E20" s="10" t="s">
        <v>26</v>
      </c>
      <c r="F20"/>
    </row>
    <row r="21" spans="1:6" x14ac:dyDescent="0.45">
      <c r="A21" s="11"/>
      <c r="B21" s="12" t="s">
        <v>27</v>
      </c>
      <c r="C21" s="12"/>
      <c r="D21" s="12" t="s">
        <v>28</v>
      </c>
      <c r="E21" s="12" t="s">
        <v>29</v>
      </c>
      <c r="F21"/>
    </row>
    <row r="22" spans="1:6" x14ac:dyDescent="0.45">
      <c r="A22" s="9"/>
      <c r="B22" s="10" t="s">
        <v>30</v>
      </c>
      <c r="C22" s="10"/>
      <c r="D22" s="10" t="s">
        <v>104</v>
      </c>
      <c r="E22" s="10"/>
      <c r="F22"/>
    </row>
    <row r="23" spans="1:6" x14ac:dyDescent="0.45">
      <c r="A23" s="11"/>
      <c r="B23" s="12" t="s">
        <v>32</v>
      </c>
      <c r="C23" s="12"/>
      <c r="D23" s="12" t="s">
        <v>31</v>
      </c>
      <c r="E23" s="12"/>
      <c r="F23"/>
    </row>
    <row r="24" spans="1:6" x14ac:dyDescent="0.45">
      <c r="A24" s="13"/>
      <c r="B24" s="14" t="s">
        <v>21</v>
      </c>
      <c r="C24" s="14"/>
      <c r="D24" s="14"/>
      <c r="E24" s="14"/>
      <c r="F24"/>
    </row>
    <row r="25" spans="1:6" x14ac:dyDescent="0.45">
      <c r="B25" s="42"/>
    </row>
    <row r="26" spans="1:6" ht="15.4" x14ac:dyDescent="0.45">
      <c r="A26" s="85" t="s">
        <v>33</v>
      </c>
      <c r="B26" s="85"/>
      <c r="C26" s="85"/>
      <c r="D26" s="85"/>
      <c r="E26" s="85"/>
      <c r="F26" s="85"/>
    </row>
    <row r="27" spans="1:6" ht="26.25" x14ac:dyDescent="0.45">
      <c r="A27" s="21" t="s">
        <v>13</v>
      </c>
      <c r="B27" s="21" t="s">
        <v>34</v>
      </c>
      <c r="C27" s="21" t="s">
        <v>35</v>
      </c>
      <c r="D27" s="21" t="s">
        <v>36</v>
      </c>
      <c r="E27" s="21" t="s">
        <v>109</v>
      </c>
      <c r="F27" s="21" t="s">
        <v>37</v>
      </c>
    </row>
    <row r="28" spans="1:6" x14ac:dyDescent="0.45">
      <c r="A28" s="15" t="s">
        <v>15</v>
      </c>
      <c r="B28" s="15" t="s">
        <v>16</v>
      </c>
      <c r="C28" s="15" t="s">
        <v>14</v>
      </c>
      <c r="D28" s="15" t="s">
        <v>38</v>
      </c>
      <c r="E28" s="15" t="s">
        <v>14</v>
      </c>
      <c r="F28" s="18" t="s">
        <v>94</v>
      </c>
    </row>
    <row r="29" spans="1:6" x14ac:dyDescent="0.45">
      <c r="A29" s="16" t="s">
        <v>18</v>
      </c>
      <c r="B29" s="17" t="s">
        <v>19</v>
      </c>
      <c r="C29" s="16" t="s">
        <v>17</v>
      </c>
      <c r="D29" s="16" t="s">
        <v>39</v>
      </c>
      <c r="E29" s="16" t="s">
        <v>17</v>
      </c>
      <c r="F29" s="16" t="s">
        <v>20</v>
      </c>
    </row>
    <row r="30" spans="1:6" ht="25.5" x14ac:dyDescent="0.45">
      <c r="A30" s="18" t="s">
        <v>22</v>
      </c>
      <c r="B30" s="41" t="s">
        <v>106</v>
      </c>
      <c r="C30" s="18" t="s">
        <v>21</v>
      </c>
      <c r="D30" s="18" t="s">
        <v>40</v>
      </c>
      <c r="E30" s="18" t="s">
        <v>21</v>
      </c>
      <c r="F30" s="18" t="s">
        <v>24</v>
      </c>
    </row>
    <row r="31" spans="1:6" x14ac:dyDescent="0.45">
      <c r="A31" s="16" t="s">
        <v>25</v>
      </c>
      <c r="B31" s="16" t="s">
        <v>23</v>
      </c>
      <c r="C31" s="19"/>
      <c r="D31" s="16" t="s">
        <v>41</v>
      </c>
      <c r="E31" s="16"/>
      <c r="F31" s="16" t="s">
        <v>26</v>
      </c>
    </row>
    <row r="32" spans="1:6" x14ac:dyDescent="0.45">
      <c r="A32" s="18" t="s">
        <v>27</v>
      </c>
      <c r="B32" s="18" t="s">
        <v>93</v>
      </c>
      <c r="C32" s="20"/>
      <c r="D32" s="18" t="s">
        <v>103</v>
      </c>
      <c r="E32" s="18"/>
      <c r="F32" s="18" t="s">
        <v>29</v>
      </c>
    </row>
    <row r="33" spans="1:6" x14ac:dyDescent="0.45">
      <c r="A33" s="16" t="s">
        <v>30</v>
      </c>
      <c r="B33" s="16" t="s">
        <v>28</v>
      </c>
      <c r="C33" s="19"/>
      <c r="D33" s="16"/>
      <c r="E33" s="16"/>
      <c r="F33" s="16"/>
    </row>
    <row r="34" spans="1:6" x14ac:dyDescent="0.45">
      <c r="A34" s="18" t="s">
        <v>32</v>
      </c>
      <c r="B34" s="18" t="s">
        <v>104</v>
      </c>
      <c r="C34" s="18"/>
      <c r="D34" s="18"/>
      <c r="E34" s="18"/>
      <c r="F34" s="18"/>
    </row>
    <row r="35" spans="1:6" x14ac:dyDescent="0.45">
      <c r="A35" s="6" t="s">
        <v>21</v>
      </c>
      <c r="B35" s="6" t="s">
        <v>31</v>
      </c>
      <c r="C35" s="6"/>
      <c r="D35" s="6"/>
      <c r="E35" s="6"/>
      <c r="F35" s="6"/>
    </row>
    <row r="36" spans="1:6" x14ac:dyDescent="0.45">
      <c r="A36" s="28"/>
      <c r="B36" s="28"/>
      <c r="C36" s="28"/>
      <c r="D36" s="28"/>
      <c r="E36" s="28"/>
      <c r="F36" s="28"/>
    </row>
    <row r="37" spans="1:6" ht="30" x14ac:dyDescent="0.45">
      <c r="B37" s="29" t="s">
        <v>42</v>
      </c>
    </row>
    <row r="38" spans="1:6" x14ac:dyDescent="0.45">
      <c r="B38" s="24" t="s">
        <v>43</v>
      </c>
    </row>
    <row r="39" spans="1:6" x14ac:dyDescent="0.45">
      <c r="B39" s="25" t="s">
        <v>44</v>
      </c>
    </row>
    <row r="40" spans="1:6" x14ac:dyDescent="0.45">
      <c r="B40" s="26" t="s">
        <v>45</v>
      </c>
    </row>
    <row r="41" spans="1:6" x14ac:dyDescent="0.45">
      <c r="B41" s="5" t="s">
        <v>46</v>
      </c>
    </row>
    <row r="42" spans="1:6" x14ac:dyDescent="0.45">
      <c r="B42" s="27" t="s">
        <v>47</v>
      </c>
    </row>
  </sheetData>
  <mergeCells count="9">
    <mergeCell ref="A1:B1"/>
    <mergeCell ref="A3:B3"/>
    <mergeCell ref="A4:C4"/>
    <mergeCell ref="A26:F26"/>
    <mergeCell ref="A5:C5"/>
    <mergeCell ref="A6:C6"/>
    <mergeCell ref="A7:C7"/>
    <mergeCell ref="A2:B2"/>
    <mergeCell ref="A15:C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0751-5A6A-4319-ADA1-C28C67FF723A}">
  <dimension ref="A1:R5001"/>
  <sheetViews>
    <sheetView tabSelected="1" zoomScaleNormal="100" workbookViewId="0">
      <pane ySplit="1" topLeftCell="A50" activePane="bottomLeft" state="frozen"/>
      <selection activeCell="G1" sqref="G1"/>
      <selection pane="bottomLeft" activeCell="E60" sqref="E60"/>
    </sheetView>
  </sheetViews>
  <sheetFormatPr defaultColWidth="9.1328125" defaultRowHeight="0" customHeight="1" zeroHeight="1" x14ac:dyDescent="0.45"/>
  <cols>
    <col min="1" max="1" width="35.73046875" style="51" customWidth="1"/>
    <col min="2" max="2" width="23.86328125" style="51" customWidth="1"/>
    <col min="3" max="3" width="9" style="51" customWidth="1"/>
    <col min="4" max="4" width="22.265625" style="51" customWidth="1"/>
    <col min="5" max="5" width="30.86328125" style="51" customWidth="1"/>
    <col min="6" max="6" width="16.3984375" style="51" customWidth="1"/>
    <col min="7" max="7" width="29.73046875" style="51" customWidth="1"/>
    <col min="8" max="8" width="14.3984375" style="51" customWidth="1"/>
    <col min="9" max="9" width="12.3984375" style="51" customWidth="1"/>
    <col min="10" max="10" width="30.1328125" style="51" customWidth="1"/>
    <col min="11" max="11" width="45.86328125" style="51" customWidth="1"/>
    <col min="12" max="12" width="14.1328125" style="51" customWidth="1"/>
    <col min="13" max="13" width="20" style="51" customWidth="1"/>
    <col min="14" max="14" width="15.3984375" style="51" customWidth="1"/>
    <col min="15" max="15" width="14.86328125" style="51" customWidth="1"/>
    <col min="16" max="16" width="13.265625" style="51" customWidth="1"/>
    <col min="17" max="17" width="16.86328125" style="52" customWidth="1"/>
    <col min="18" max="18" width="28.3984375" style="51" customWidth="1"/>
    <col min="19" max="16384" width="9.1328125" style="53"/>
  </cols>
  <sheetData>
    <row r="1" spans="1:18" s="63" customFormat="1" ht="65.45" customHeight="1" x14ac:dyDescent="0.45">
      <c r="A1" s="58" t="s">
        <v>48</v>
      </c>
      <c r="B1" s="58" t="s">
        <v>49</v>
      </c>
      <c r="C1" s="58" t="s">
        <v>95</v>
      </c>
      <c r="D1" s="59" t="s">
        <v>8</v>
      </c>
      <c r="E1" s="60" t="s">
        <v>50</v>
      </c>
      <c r="F1" s="60" t="s">
        <v>10</v>
      </c>
      <c r="G1" s="60" t="s">
        <v>51</v>
      </c>
      <c r="H1" s="61" t="s">
        <v>52</v>
      </c>
      <c r="I1" s="61" t="s">
        <v>12</v>
      </c>
      <c r="J1" s="60" t="s">
        <v>53</v>
      </c>
      <c r="K1" s="60" t="s">
        <v>54</v>
      </c>
      <c r="L1" s="61" t="s">
        <v>35</v>
      </c>
      <c r="M1" s="61" t="s">
        <v>36</v>
      </c>
      <c r="N1" s="61" t="s">
        <v>110</v>
      </c>
      <c r="O1" s="61" t="s">
        <v>55</v>
      </c>
      <c r="P1" s="61" t="s">
        <v>37</v>
      </c>
      <c r="Q1" s="58" t="s">
        <v>56</v>
      </c>
      <c r="R1" s="62" t="s">
        <v>57</v>
      </c>
    </row>
    <row r="2" spans="1:18" ht="17.100000000000001" customHeight="1" x14ac:dyDescent="0.45">
      <c r="A2" s="51" t="s">
        <v>112</v>
      </c>
      <c r="B2" s="51" t="s">
        <v>113</v>
      </c>
      <c r="C2" s="51">
        <v>14813</v>
      </c>
      <c r="E2" s="51" t="s">
        <v>18</v>
      </c>
      <c r="F2" s="51" t="s">
        <v>21</v>
      </c>
      <c r="G2" s="51" t="s">
        <v>16</v>
      </c>
      <c r="J2" s="51" t="s">
        <v>18</v>
      </c>
      <c r="K2" s="51" t="s">
        <v>16</v>
      </c>
      <c r="Q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" spans="1:18" ht="17.100000000000001" customHeight="1" x14ac:dyDescent="0.45">
      <c r="A3" s="51" t="s">
        <v>114</v>
      </c>
      <c r="B3" s="51" t="s">
        <v>113</v>
      </c>
      <c r="C3" s="51">
        <v>14813</v>
      </c>
      <c r="E3" s="51" t="s">
        <v>18</v>
      </c>
      <c r="F3" s="51" t="s">
        <v>21</v>
      </c>
      <c r="G3" s="51" t="s">
        <v>16</v>
      </c>
      <c r="J3" s="51" t="s">
        <v>18</v>
      </c>
      <c r="K3" s="51" t="s">
        <v>16</v>
      </c>
      <c r="Q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" spans="1:18" ht="17.100000000000001" customHeight="1" x14ac:dyDescent="0.45">
      <c r="A4" s="51" t="s">
        <v>112</v>
      </c>
      <c r="B4" s="51" t="s">
        <v>113</v>
      </c>
      <c r="C4" s="51">
        <v>14813</v>
      </c>
      <c r="E4" s="51" t="s">
        <v>18</v>
      </c>
      <c r="F4" s="51" t="s">
        <v>21</v>
      </c>
      <c r="G4" s="51" t="s">
        <v>16</v>
      </c>
      <c r="J4" s="51" t="s">
        <v>18</v>
      </c>
      <c r="K4" s="51" t="s">
        <v>16</v>
      </c>
      <c r="Q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" spans="1:18" s="57" customFormat="1" ht="17.100000000000001" customHeight="1" x14ac:dyDescent="0.45">
      <c r="A5" s="51" t="s">
        <v>115</v>
      </c>
      <c r="B5" s="51" t="s">
        <v>113</v>
      </c>
      <c r="C5" s="51">
        <v>14813</v>
      </c>
      <c r="D5" s="51"/>
      <c r="E5" s="51" t="s">
        <v>18</v>
      </c>
      <c r="F5" s="51" t="s">
        <v>21</v>
      </c>
      <c r="G5" s="51" t="s">
        <v>16</v>
      </c>
      <c r="H5" s="51"/>
      <c r="I5" s="51"/>
      <c r="J5" s="51" t="s">
        <v>18</v>
      </c>
      <c r="K5" s="51" t="s">
        <v>16</v>
      </c>
      <c r="L5" s="54"/>
      <c r="M5" s="54"/>
      <c r="N5" s="54"/>
      <c r="O5" s="54"/>
      <c r="P5" s="54"/>
      <c r="Q5" s="56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5" s="54"/>
    </row>
    <row r="6" spans="1:18" ht="17.100000000000001" customHeight="1" x14ac:dyDescent="0.45">
      <c r="A6" s="51" t="s">
        <v>116</v>
      </c>
      <c r="B6" s="51" t="s">
        <v>113</v>
      </c>
      <c r="C6" s="51">
        <v>14813</v>
      </c>
      <c r="E6" s="51" t="s">
        <v>18</v>
      </c>
      <c r="F6" s="51" t="s">
        <v>21</v>
      </c>
      <c r="G6" s="51" t="s">
        <v>16</v>
      </c>
      <c r="J6" s="51" t="s">
        <v>18</v>
      </c>
      <c r="K6" s="51" t="s">
        <v>16</v>
      </c>
      <c r="Q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" spans="1:18" ht="17.100000000000001" customHeight="1" x14ac:dyDescent="0.45">
      <c r="A7" s="51" t="s">
        <v>117</v>
      </c>
      <c r="B7" s="51" t="s">
        <v>113</v>
      </c>
      <c r="C7" s="51">
        <v>14813</v>
      </c>
      <c r="E7" s="51" t="s">
        <v>18</v>
      </c>
      <c r="F7" s="51" t="s">
        <v>21</v>
      </c>
      <c r="G7" s="51" t="s">
        <v>16</v>
      </c>
      <c r="J7" s="51" t="s">
        <v>18</v>
      </c>
      <c r="K7" s="51" t="s">
        <v>16</v>
      </c>
      <c r="Q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" spans="1:18" ht="17.100000000000001" customHeight="1" x14ac:dyDescent="0.45">
      <c r="A8" s="51" t="s">
        <v>118</v>
      </c>
      <c r="B8" s="54" t="s">
        <v>113</v>
      </c>
      <c r="C8" s="54">
        <v>14813</v>
      </c>
      <c r="E8" s="51" t="s">
        <v>18</v>
      </c>
      <c r="F8" s="51" t="s">
        <v>21</v>
      </c>
      <c r="G8" s="51" t="s">
        <v>16</v>
      </c>
      <c r="J8" s="51" t="s">
        <v>18</v>
      </c>
      <c r="K8" s="51" t="s">
        <v>16</v>
      </c>
      <c r="Q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" spans="1:18" ht="17.100000000000001" customHeight="1" x14ac:dyDescent="0.45">
      <c r="A9" s="54" t="s">
        <v>119</v>
      </c>
      <c r="B9" s="54" t="s">
        <v>113</v>
      </c>
      <c r="C9" s="54">
        <v>14813</v>
      </c>
      <c r="E9" s="51" t="s">
        <v>18</v>
      </c>
      <c r="F9" s="51" t="s">
        <v>21</v>
      </c>
      <c r="G9" s="51" t="s">
        <v>16</v>
      </c>
      <c r="J9" s="51" t="s">
        <v>18</v>
      </c>
      <c r="K9" s="51" t="s">
        <v>16</v>
      </c>
      <c r="Q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" spans="1:18" ht="17.100000000000001" customHeight="1" x14ac:dyDescent="0.45">
      <c r="A10" s="51" t="s">
        <v>120</v>
      </c>
      <c r="B10" s="54" t="s">
        <v>113</v>
      </c>
      <c r="C10" s="54">
        <v>14813</v>
      </c>
      <c r="E10" s="51" t="s">
        <v>18</v>
      </c>
      <c r="F10" s="51" t="s">
        <v>21</v>
      </c>
      <c r="G10" s="80" t="s">
        <v>16</v>
      </c>
      <c r="J10" s="51" t="s">
        <v>18</v>
      </c>
      <c r="K10" s="51" t="s">
        <v>16</v>
      </c>
      <c r="O10" s="54"/>
      <c r="Q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" spans="1:18" ht="17.100000000000001" customHeight="1" x14ac:dyDescent="0.45">
      <c r="A11" s="51" t="s">
        <v>121</v>
      </c>
      <c r="B11" s="54" t="s">
        <v>113</v>
      </c>
      <c r="C11" s="54">
        <v>14813</v>
      </c>
      <c r="E11" s="51" t="s">
        <v>18</v>
      </c>
      <c r="F11" s="51" t="s">
        <v>21</v>
      </c>
      <c r="G11" s="51" t="s">
        <v>16</v>
      </c>
      <c r="J11" s="51" t="s">
        <v>18</v>
      </c>
      <c r="K11" s="51" t="s">
        <v>16</v>
      </c>
      <c r="Q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" spans="1:18" ht="17.100000000000001" customHeight="1" x14ac:dyDescent="0.45">
      <c r="A12" s="51" t="s">
        <v>122</v>
      </c>
      <c r="B12" s="54" t="s">
        <v>113</v>
      </c>
      <c r="C12" s="54">
        <v>14813</v>
      </c>
      <c r="E12" s="51" t="s">
        <v>18</v>
      </c>
      <c r="F12" s="51" t="s">
        <v>21</v>
      </c>
      <c r="G12" s="51" t="s">
        <v>16</v>
      </c>
      <c r="J12" s="51" t="s">
        <v>18</v>
      </c>
      <c r="K12" s="51" t="s">
        <v>16</v>
      </c>
      <c r="Q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" spans="1:18" ht="17.100000000000001" customHeight="1" x14ac:dyDescent="0.45">
      <c r="A13" s="54" t="s">
        <v>123</v>
      </c>
      <c r="B13" s="54" t="s">
        <v>113</v>
      </c>
      <c r="C13" s="54">
        <v>14813</v>
      </c>
      <c r="E13" s="55" t="s">
        <v>18</v>
      </c>
      <c r="F13" s="51" t="s">
        <v>21</v>
      </c>
      <c r="G13" s="51" t="s">
        <v>16</v>
      </c>
      <c r="J13" s="55" t="s">
        <v>18</v>
      </c>
      <c r="K13" s="51" t="s">
        <v>16</v>
      </c>
      <c r="Q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" spans="1:18" ht="17.100000000000001" customHeight="1" x14ac:dyDescent="0.45">
      <c r="A14" s="51" t="s">
        <v>124</v>
      </c>
      <c r="B14" s="54" t="s">
        <v>113</v>
      </c>
      <c r="C14" s="54">
        <v>14813</v>
      </c>
      <c r="E14" s="51" t="s">
        <v>18</v>
      </c>
      <c r="F14" s="51" t="s">
        <v>21</v>
      </c>
      <c r="G14" s="51" t="s">
        <v>16</v>
      </c>
      <c r="J14" s="51" t="s">
        <v>25</v>
      </c>
      <c r="K14" s="51" t="s">
        <v>16</v>
      </c>
      <c r="Q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" spans="1:18" ht="17.100000000000001" customHeight="1" x14ac:dyDescent="0.45">
      <c r="A15" s="51" t="s">
        <v>125</v>
      </c>
      <c r="B15" s="54" t="s">
        <v>113</v>
      </c>
      <c r="C15" s="54">
        <v>14813</v>
      </c>
      <c r="E15" s="51" t="s">
        <v>18</v>
      </c>
      <c r="F15" s="51" t="s">
        <v>21</v>
      </c>
      <c r="G15" s="80" t="s">
        <v>16</v>
      </c>
      <c r="J15" s="51" t="s">
        <v>18</v>
      </c>
      <c r="K15" s="51" t="s">
        <v>16</v>
      </c>
      <c r="O15" s="54"/>
      <c r="Q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" spans="1:18" ht="17.100000000000001" customHeight="1" x14ac:dyDescent="0.45">
      <c r="A16" s="51" t="s">
        <v>126</v>
      </c>
      <c r="B16" s="54" t="s">
        <v>113</v>
      </c>
      <c r="C16" s="54">
        <v>14813</v>
      </c>
      <c r="E16" s="51" t="s">
        <v>18</v>
      </c>
      <c r="F16" s="51" t="s">
        <v>21</v>
      </c>
      <c r="G16" s="51" t="s">
        <v>16</v>
      </c>
      <c r="J16" s="51" t="s">
        <v>18</v>
      </c>
      <c r="K16" s="51" t="s">
        <v>16</v>
      </c>
      <c r="Q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" spans="1:17" ht="17.100000000000001" customHeight="1" x14ac:dyDescent="0.45">
      <c r="A17" s="54" t="s">
        <v>127</v>
      </c>
      <c r="B17" s="54" t="s">
        <v>113</v>
      </c>
      <c r="C17" s="54">
        <v>14813</v>
      </c>
      <c r="E17" s="51" t="s">
        <v>18</v>
      </c>
      <c r="F17" s="51" t="s">
        <v>21</v>
      </c>
      <c r="G17" s="51" t="s">
        <v>16</v>
      </c>
      <c r="J17" s="51" t="s">
        <v>18</v>
      </c>
      <c r="K17" s="51" t="s">
        <v>16</v>
      </c>
      <c r="Q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" spans="1:17" ht="17.100000000000001" customHeight="1" x14ac:dyDescent="0.45">
      <c r="A18" s="51" t="s">
        <v>128</v>
      </c>
      <c r="B18" s="54" t="s">
        <v>113</v>
      </c>
      <c r="C18" s="54">
        <v>14813</v>
      </c>
      <c r="E18" s="51" t="s">
        <v>18</v>
      </c>
      <c r="F18" s="51" t="s">
        <v>21</v>
      </c>
      <c r="G18" s="51" t="s">
        <v>16</v>
      </c>
      <c r="J18" s="51" t="s">
        <v>18</v>
      </c>
      <c r="K18" s="51" t="s">
        <v>16</v>
      </c>
      <c r="Q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" spans="1:17" ht="17.100000000000001" customHeight="1" x14ac:dyDescent="0.45">
      <c r="A19" s="51" t="s">
        <v>129</v>
      </c>
      <c r="B19" s="54" t="s">
        <v>113</v>
      </c>
      <c r="C19" s="54">
        <v>14813</v>
      </c>
      <c r="E19" s="51" t="s">
        <v>18</v>
      </c>
      <c r="F19" s="51" t="s">
        <v>21</v>
      </c>
      <c r="G19" s="51" t="s">
        <v>16</v>
      </c>
      <c r="J19" s="51" t="s">
        <v>18</v>
      </c>
      <c r="K19" s="51" t="s">
        <v>16</v>
      </c>
      <c r="Q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" spans="1:17" ht="17.100000000000001" customHeight="1" x14ac:dyDescent="0.45">
      <c r="A20" s="51" t="s">
        <v>130</v>
      </c>
      <c r="B20" s="54" t="s">
        <v>113</v>
      </c>
      <c r="C20" s="54">
        <v>14813</v>
      </c>
      <c r="E20" s="51" t="s">
        <v>18</v>
      </c>
      <c r="F20" s="51" t="s">
        <v>21</v>
      </c>
      <c r="G20" s="80" t="s">
        <v>16</v>
      </c>
      <c r="J20" s="51" t="s">
        <v>18</v>
      </c>
      <c r="K20" s="51" t="s">
        <v>16</v>
      </c>
      <c r="O20" s="54"/>
      <c r="Q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" spans="1:17" ht="17.100000000000001" customHeight="1" x14ac:dyDescent="0.45">
      <c r="A21" s="54" t="s">
        <v>131</v>
      </c>
      <c r="B21" s="54" t="s">
        <v>113</v>
      </c>
      <c r="C21" s="54">
        <v>14813</v>
      </c>
      <c r="E21" s="55" t="s">
        <v>18</v>
      </c>
      <c r="F21" s="51" t="s">
        <v>21</v>
      </c>
      <c r="G21" s="51" t="s">
        <v>16</v>
      </c>
      <c r="J21" s="55" t="s">
        <v>18</v>
      </c>
      <c r="K21" s="51" t="s">
        <v>16</v>
      </c>
      <c r="Q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" spans="1:17" ht="17.100000000000001" customHeight="1" x14ac:dyDescent="0.45">
      <c r="A22" s="51" t="s">
        <v>132</v>
      </c>
      <c r="B22" s="54" t="s">
        <v>113</v>
      </c>
      <c r="C22" s="54">
        <v>14813</v>
      </c>
      <c r="E22" s="51" t="s">
        <v>18</v>
      </c>
      <c r="F22" s="51" t="s">
        <v>21</v>
      </c>
      <c r="G22" s="51" t="s">
        <v>16</v>
      </c>
      <c r="J22" s="51" t="s">
        <v>18</v>
      </c>
      <c r="K22" s="51" t="s">
        <v>16</v>
      </c>
      <c r="Q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" spans="1:17" ht="17.100000000000001" customHeight="1" x14ac:dyDescent="0.45">
      <c r="A23" s="51" t="s">
        <v>133</v>
      </c>
      <c r="B23" s="54" t="s">
        <v>113</v>
      </c>
      <c r="C23" s="54">
        <v>14813</v>
      </c>
      <c r="E23" s="51" t="s">
        <v>18</v>
      </c>
      <c r="F23" s="51" t="s">
        <v>21</v>
      </c>
      <c r="G23" s="51" t="s">
        <v>16</v>
      </c>
      <c r="J23" s="51" t="s">
        <v>18</v>
      </c>
      <c r="K23" s="51" t="s">
        <v>16</v>
      </c>
      <c r="Q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" spans="1:17" ht="17.100000000000001" customHeight="1" x14ac:dyDescent="0.45">
      <c r="A24" s="51" t="s">
        <v>134</v>
      </c>
      <c r="B24" s="54" t="s">
        <v>113</v>
      </c>
      <c r="C24" s="54">
        <v>14813</v>
      </c>
      <c r="E24" s="51" t="s">
        <v>27</v>
      </c>
      <c r="F24" s="51" t="s">
        <v>21</v>
      </c>
      <c r="G24" s="51" t="s">
        <v>135</v>
      </c>
      <c r="J24" s="51" t="s">
        <v>27</v>
      </c>
      <c r="K24" s="51" t="s">
        <v>16</v>
      </c>
      <c r="Q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" spans="1:17" ht="17.100000000000001" customHeight="1" x14ac:dyDescent="0.45">
      <c r="A25" s="54" t="s">
        <v>136</v>
      </c>
      <c r="B25" s="54" t="s">
        <v>113</v>
      </c>
      <c r="C25" s="54">
        <v>14813</v>
      </c>
      <c r="E25" s="51" t="s">
        <v>27</v>
      </c>
      <c r="F25" s="51" t="s">
        <v>21</v>
      </c>
      <c r="G25" s="51" t="s">
        <v>16</v>
      </c>
      <c r="J25" s="51" t="s">
        <v>27</v>
      </c>
      <c r="K25" s="51" t="s">
        <v>16</v>
      </c>
      <c r="O25" s="54"/>
      <c r="Q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" spans="1:17" ht="17.100000000000001" customHeight="1" x14ac:dyDescent="0.45">
      <c r="A26" s="51" t="s">
        <v>137</v>
      </c>
      <c r="B26" s="54" t="s">
        <v>113</v>
      </c>
      <c r="C26" s="54">
        <v>14813</v>
      </c>
      <c r="E26" s="51" t="s">
        <v>18</v>
      </c>
      <c r="F26" s="51" t="s">
        <v>21</v>
      </c>
      <c r="G26" s="51" t="s">
        <v>16</v>
      </c>
      <c r="J26" s="51" t="s">
        <v>18</v>
      </c>
      <c r="K26" s="51" t="s">
        <v>16</v>
      </c>
      <c r="Q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" spans="1:17" ht="17.100000000000001" customHeight="1" x14ac:dyDescent="0.45">
      <c r="A27" s="51" t="s">
        <v>138</v>
      </c>
      <c r="B27" s="54" t="s">
        <v>113</v>
      </c>
      <c r="C27" s="54">
        <v>14813</v>
      </c>
      <c r="E27" s="51" t="s">
        <v>18</v>
      </c>
      <c r="F27" s="51" t="s">
        <v>21</v>
      </c>
      <c r="G27" s="51" t="s">
        <v>16</v>
      </c>
      <c r="J27" s="51" t="s">
        <v>18</v>
      </c>
      <c r="K27" s="51" t="s">
        <v>16</v>
      </c>
      <c r="Q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" spans="1:17" ht="17.100000000000001" customHeight="1" x14ac:dyDescent="0.45">
      <c r="A28" s="51" t="s">
        <v>139</v>
      </c>
      <c r="B28" s="54" t="s">
        <v>113</v>
      </c>
      <c r="C28" s="54">
        <v>14813</v>
      </c>
      <c r="E28" s="51" t="s">
        <v>18</v>
      </c>
      <c r="F28" s="51" t="s">
        <v>21</v>
      </c>
      <c r="G28" s="51" t="s">
        <v>16</v>
      </c>
      <c r="J28" s="51" t="s">
        <v>18</v>
      </c>
      <c r="K28" s="51" t="s">
        <v>16</v>
      </c>
      <c r="Q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" spans="1:17" ht="17.100000000000001" customHeight="1" x14ac:dyDescent="0.45">
      <c r="A29" s="51" t="s">
        <v>140</v>
      </c>
      <c r="B29" s="51" t="s">
        <v>113</v>
      </c>
      <c r="C29" s="51">
        <v>14813</v>
      </c>
      <c r="E29" s="51" t="s">
        <v>18</v>
      </c>
      <c r="F29" s="51" t="s">
        <v>21</v>
      </c>
      <c r="G29" s="51" t="s">
        <v>16</v>
      </c>
      <c r="J29" s="51" t="s">
        <v>18</v>
      </c>
      <c r="K29" s="51" t="s">
        <v>16</v>
      </c>
      <c r="Q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" spans="1:17" ht="17.100000000000001" customHeight="1" x14ac:dyDescent="0.45">
      <c r="A30" s="51" t="s">
        <v>141</v>
      </c>
      <c r="B30" s="51" t="s">
        <v>113</v>
      </c>
      <c r="C30" s="51">
        <v>14813</v>
      </c>
      <c r="E30" s="51" t="s">
        <v>18</v>
      </c>
      <c r="F30" s="51" t="s">
        <v>21</v>
      </c>
      <c r="G30" s="51" t="s">
        <v>16</v>
      </c>
      <c r="J30" s="51" t="s">
        <v>18</v>
      </c>
      <c r="K30" s="51" t="s">
        <v>16</v>
      </c>
      <c r="Q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" spans="1:17" ht="17.100000000000001" customHeight="1" x14ac:dyDescent="0.45">
      <c r="A31" s="51" t="s">
        <v>142</v>
      </c>
      <c r="B31" s="51" t="s">
        <v>113</v>
      </c>
      <c r="C31" s="51">
        <v>14813</v>
      </c>
      <c r="E31" s="51" t="s">
        <v>21</v>
      </c>
      <c r="F31" s="51" t="s">
        <v>21</v>
      </c>
      <c r="G31" s="51" t="s">
        <v>31</v>
      </c>
      <c r="J31" s="51" t="s">
        <v>21</v>
      </c>
      <c r="K31" s="51" t="s">
        <v>31</v>
      </c>
      <c r="Q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2" spans="1:17" ht="17.100000000000001" customHeight="1" x14ac:dyDescent="0.45">
      <c r="A32" s="51" t="s">
        <v>147</v>
      </c>
      <c r="B32" s="51" t="s">
        <v>113</v>
      </c>
      <c r="C32" s="51">
        <v>14813</v>
      </c>
      <c r="E32" s="51" t="s">
        <v>25</v>
      </c>
      <c r="F32" s="51" t="s">
        <v>21</v>
      </c>
      <c r="G32" s="51" t="s">
        <v>16</v>
      </c>
      <c r="J32" s="51" t="s">
        <v>18</v>
      </c>
      <c r="K32" s="51" t="s">
        <v>16</v>
      </c>
      <c r="Q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" spans="1:17" ht="17.100000000000001" customHeight="1" x14ac:dyDescent="0.45">
      <c r="A33" s="51" t="s">
        <v>143</v>
      </c>
      <c r="B33" s="51" t="s">
        <v>113</v>
      </c>
      <c r="C33" s="51">
        <v>14813</v>
      </c>
      <c r="E33" s="51" t="s">
        <v>22</v>
      </c>
      <c r="F33" s="51" t="s">
        <v>21</v>
      </c>
      <c r="G33" s="51" t="s">
        <v>16</v>
      </c>
      <c r="J33" s="51" t="s">
        <v>25</v>
      </c>
      <c r="K33" s="51" t="s">
        <v>16</v>
      </c>
      <c r="Q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" spans="1:17" ht="17.100000000000001" customHeight="1" x14ac:dyDescent="0.45">
      <c r="A34" s="51" t="s">
        <v>144</v>
      </c>
      <c r="B34" s="51" t="s">
        <v>113</v>
      </c>
      <c r="C34" s="51">
        <v>14813</v>
      </c>
      <c r="E34" s="51" t="s">
        <v>18</v>
      </c>
      <c r="F34" s="51" t="s">
        <v>21</v>
      </c>
      <c r="G34" s="51" t="s">
        <v>16</v>
      </c>
      <c r="J34" s="51" t="s">
        <v>18</v>
      </c>
      <c r="K34" s="51" t="s">
        <v>16</v>
      </c>
      <c r="Q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5" spans="1:17" ht="17.100000000000001" customHeight="1" x14ac:dyDescent="0.45">
      <c r="A35" s="51" t="s">
        <v>146</v>
      </c>
      <c r="B35" s="51" t="s">
        <v>113</v>
      </c>
      <c r="C35" s="51">
        <v>14813</v>
      </c>
      <c r="E35" s="51" t="s">
        <v>18</v>
      </c>
      <c r="F35" s="51" t="s">
        <v>21</v>
      </c>
      <c r="G35" s="51" t="s">
        <v>16</v>
      </c>
      <c r="J35" s="51" t="s">
        <v>18</v>
      </c>
      <c r="K35" s="51" t="s">
        <v>16</v>
      </c>
      <c r="Q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" spans="1:17" ht="17.100000000000001" customHeight="1" x14ac:dyDescent="0.45">
      <c r="A36" s="51" t="s">
        <v>145</v>
      </c>
      <c r="B36" s="51" t="s">
        <v>113</v>
      </c>
      <c r="C36" s="51">
        <v>14813</v>
      </c>
      <c r="E36" s="51" t="s">
        <v>18</v>
      </c>
      <c r="F36" s="51" t="s">
        <v>21</v>
      </c>
      <c r="G36" s="51" t="s">
        <v>16</v>
      </c>
      <c r="J36" s="51" t="s">
        <v>18</v>
      </c>
      <c r="K36" s="51" t="s">
        <v>16</v>
      </c>
      <c r="Q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" spans="1:17" ht="17.100000000000001" customHeight="1" x14ac:dyDescent="0.45">
      <c r="A37" s="51" t="s">
        <v>148</v>
      </c>
      <c r="B37" s="51" t="s">
        <v>113</v>
      </c>
      <c r="C37" s="51">
        <v>14813</v>
      </c>
      <c r="E37" s="51" t="s">
        <v>18</v>
      </c>
      <c r="F37" s="51" t="s">
        <v>21</v>
      </c>
      <c r="G37" s="51" t="s">
        <v>16</v>
      </c>
      <c r="J37" s="51" t="s">
        <v>18</v>
      </c>
      <c r="K37" s="51" t="s">
        <v>16</v>
      </c>
      <c r="Q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" spans="1:17" ht="17.100000000000001" customHeight="1" x14ac:dyDescent="0.45">
      <c r="A38" s="51" t="s">
        <v>149</v>
      </c>
      <c r="B38" s="51" t="s">
        <v>113</v>
      </c>
      <c r="C38" s="51">
        <v>14813</v>
      </c>
      <c r="E38" s="51" t="s">
        <v>18</v>
      </c>
      <c r="F38" s="51" t="s">
        <v>21</v>
      </c>
      <c r="G38" s="51" t="s">
        <v>16</v>
      </c>
      <c r="J38" s="51" t="s">
        <v>18</v>
      </c>
      <c r="K38" s="51" t="s">
        <v>16</v>
      </c>
      <c r="Q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" spans="1:17" ht="17.100000000000001" customHeight="1" x14ac:dyDescent="0.45">
      <c r="A39" s="51" t="s">
        <v>150</v>
      </c>
      <c r="B39" s="51" t="s">
        <v>113</v>
      </c>
      <c r="C39" s="51">
        <v>14813</v>
      </c>
      <c r="E39" s="51" t="s">
        <v>18</v>
      </c>
      <c r="F39" s="51" t="s">
        <v>21</v>
      </c>
      <c r="G39" s="51" t="s">
        <v>16</v>
      </c>
      <c r="J39" s="51" t="s">
        <v>18</v>
      </c>
      <c r="K39" s="51" t="s">
        <v>16</v>
      </c>
      <c r="Q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" spans="1:17" ht="17.100000000000001" customHeight="1" x14ac:dyDescent="0.45">
      <c r="A40" s="51" t="s">
        <v>151</v>
      </c>
      <c r="B40" s="51" t="s">
        <v>113</v>
      </c>
      <c r="C40" s="51">
        <v>14813</v>
      </c>
      <c r="E40" s="51" t="s">
        <v>18</v>
      </c>
      <c r="F40" s="51" t="s">
        <v>21</v>
      </c>
      <c r="G40" s="51" t="s">
        <v>16</v>
      </c>
      <c r="J40" s="51" t="s">
        <v>18</v>
      </c>
      <c r="K40" s="51" t="s">
        <v>16</v>
      </c>
      <c r="Q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" spans="1:17" ht="17.100000000000001" customHeight="1" x14ac:dyDescent="0.45">
      <c r="A41" s="51" t="s">
        <v>152</v>
      </c>
      <c r="B41" s="51" t="s">
        <v>113</v>
      </c>
      <c r="C41" s="51">
        <v>14813</v>
      </c>
      <c r="E41" s="51" t="s">
        <v>18</v>
      </c>
      <c r="F41" s="51" t="s">
        <v>21</v>
      </c>
      <c r="G41" s="51" t="s">
        <v>16</v>
      </c>
      <c r="J41" s="51" t="s">
        <v>18</v>
      </c>
      <c r="K41" s="51" t="s">
        <v>16</v>
      </c>
      <c r="Q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" spans="1:17" ht="17.100000000000001" customHeight="1" x14ac:dyDescent="0.45">
      <c r="A42" s="51" t="s">
        <v>153</v>
      </c>
      <c r="B42" s="51" t="s">
        <v>113</v>
      </c>
      <c r="C42" s="51">
        <v>14813</v>
      </c>
      <c r="E42" s="51" t="s">
        <v>18</v>
      </c>
      <c r="F42" s="51" t="s">
        <v>21</v>
      </c>
      <c r="G42" s="51" t="s">
        <v>16</v>
      </c>
      <c r="J42" s="51" t="s">
        <v>18</v>
      </c>
      <c r="K42" s="51" t="s">
        <v>16</v>
      </c>
      <c r="Q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" spans="1:17" ht="17.100000000000001" customHeight="1" x14ac:dyDescent="0.45">
      <c r="A43" s="51" t="s">
        <v>154</v>
      </c>
      <c r="B43" s="51" t="s">
        <v>113</v>
      </c>
      <c r="C43" s="51">
        <v>14813</v>
      </c>
      <c r="E43" s="51" t="s">
        <v>18</v>
      </c>
      <c r="F43" s="51" t="s">
        <v>21</v>
      </c>
      <c r="G43" s="51" t="s">
        <v>16</v>
      </c>
      <c r="J43" s="51" t="s">
        <v>18</v>
      </c>
      <c r="K43" s="51" t="s">
        <v>16</v>
      </c>
      <c r="Q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" spans="1:17" ht="17.100000000000001" customHeight="1" x14ac:dyDescent="0.45">
      <c r="A44" s="51" t="s">
        <v>155</v>
      </c>
      <c r="B44" s="51" t="s">
        <v>113</v>
      </c>
      <c r="C44" s="51">
        <v>14813</v>
      </c>
      <c r="E44" s="51" t="s">
        <v>18</v>
      </c>
      <c r="F44" s="51" t="s">
        <v>21</v>
      </c>
      <c r="G44" s="51" t="s">
        <v>16</v>
      </c>
      <c r="J44" s="51" t="s">
        <v>18</v>
      </c>
      <c r="K44" s="51" t="s">
        <v>16</v>
      </c>
      <c r="Q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" spans="1:17" ht="17.100000000000001" customHeight="1" x14ac:dyDescent="0.45">
      <c r="A45" s="51" t="s">
        <v>156</v>
      </c>
      <c r="B45" s="51" t="s">
        <v>113</v>
      </c>
      <c r="C45" s="51">
        <v>14813</v>
      </c>
      <c r="E45" s="51" t="s">
        <v>18</v>
      </c>
      <c r="F45" s="51" t="s">
        <v>21</v>
      </c>
      <c r="G45" s="51" t="s">
        <v>16</v>
      </c>
      <c r="J45" s="51" t="s">
        <v>18</v>
      </c>
      <c r="K45" s="51" t="s">
        <v>16</v>
      </c>
      <c r="Q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6" spans="1:17" ht="17.100000000000001" customHeight="1" x14ac:dyDescent="0.45">
      <c r="A46" s="51" t="s">
        <v>157</v>
      </c>
      <c r="B46" s="51" t="s">
        <v>113</v>
      </c>
      <c r="C46" s="51">
        <v>14813</v>
      </c>
      <c r="E46" s="51" t="s">
        <v>18</v>
      </c>
      <c r="F46" s="51" t="s">
        <v>21</v>
      </c>
      <c r="G46" s="51" t="s">
        <v>16</v>
      </c>
      <c r="J46" s="51" t="s">
        <v>18</v>
      </c>
      <c r="K46" s="51" t="s">
        <v>16</v>
      </c>
      <c r="Q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7" spans="1:17" ht="17.100000000000001" customHeight="1" x14ac:dyDescent="0.45">
      <c r="A47" s="51" t="s">
        <v>158</v>
      </c>
      <c r="B47" s="51" t="s">
        <v>113</v>
      </c>
      <c r="C47" s="51">
        <v>14813</v>
      </c>
      <c r="E47" s="51" t="s">
        <v>18</v>
      </c>
      <c r="F47" s="51" t="s">
        <v>21</v>
      </c>
      <c r="G47" s="51" t="s">
        <v>16</v>
      </c>
      <c r="J47" s="51" t="s">
        <v>18</v>
      </c>
      <c r="K47" s="51" t="s">
        <v>16</v>
      </c>
      <c r="Q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8" spans="1:17" ht="17.100000000000001" customHeight="1" x14ac:dyDescent="0.45">
      <c r="A48" s="51" t="s">
        <v>159</v>
      </c>
      <c r="B48" s="51" t="s">
        <v>113</v>
      </c>
      <c r="C48" s="51">
        <v>14813</v>
      </c>
      <c r="E48" s="51" t="s">
        <v>18</v>
      </c>
      <c r="F48" s="51" t="s">
        <v>21</v>
      </c>
      <c r="G48" s="51" t="s">
        <v>16</v>
      </c>
      <c r="J48" s="51" t="s">
        <v>18</v>
      </c>
      <c r="K48" s="51" t="s">
        <v>16</v>
      </c>
      <c r="Q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9" spans="1:17" ht="17.100000000000001" customHeight="1" x14ac:dyDescent="0.45">
      <c r="A49" s="51" t="s">
        <v>160</v>
      </c>
      <c r="B49" s="51" t="s">
        <v>113</v>
      </c>
      <c r="C49" s="51">
        <v>14813</v>
      </c>
      <c r="E49" s="51" t="s">
        <v>18</v>
      </c>
      <c r="F49" s="51" t="s">
        <v>21</v>
      </c>
      <c r="G49" s="51" t="s">
        <v>16</v>
      </c>
      <c r="J49" s="51" t="s">
        <v>18</v>
      </c>
      <c r="K49" s="51" t="s">
        <v>16</v>
      </c>
      <c r="Q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0" spans="1:17" ht="17.100000000000001" customHeight="1" x14ac:dyDescent="0.45">
      <c r="A50" s="51" t="s">
        <v>161</v>
      </c>
      <c r="B50" s="51" t="s">
        <v>113</v>
      </c>
      <c r="C50" s="51">
        <v>14813</v>
      </c>
      <c r="E50" s="51" t="s">
        <v>18</v>
      </c>
      <c r="F50" s="51" t="s">
        <v>21</v>
      </c>
      <c r="G50" s="51" t="s">
        <v>16</v>
      </c>
      <c r="J50" s="51" t="s">
        <v>18</v>
      </c>
      <c r="K50" s="51" t="s">
        <v>16</v>
      </c>
      <c r="Q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1" spans="1:17" ht="17.100000000000001" customHeight="1" x14ac:dyDescent="0.45">
      <c r="A51" s="51" t="s">
        <v>162</v>
      </c>
      <c r="B51" s="51" t="s">
        <v>113</v>
      </c>
      <c r="C51" s="51">
        <v>14813</v>
      </c>
      <c r="E51" s="51" t="s">
        <v>18</v>
      </c>
      <c r="F51" s="51" t="s">
        <v>21</v>
      </c>
      <c r="G51" s="51" t="s">
        <v>16</v>
      </c>
      <c r="J51" s="51" t="s">
        <v>18</v>
      </c>
      <c r="K51" s="51" t="s">
        <v>16</v>
      </c>
      <c r="Q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2" spans="1:17" ht="17.100000000000001" customHeight="1" x14ac:dyDescent="0.45">
      <c r="A52" s="51" t="s">
        <v>163</v>
      </c>
      <c r="B52" s="51" t="s">
        <v>113</v>
      </c>
      <c r="C52" s="51">
        <v>14813</v>
      </c>
      <c r="E52" s="51" t="s">
        <v>22</v>
      </c>
      <c r="F52" s="51" t="s">
        <v>21</v>
      </c>
      <c r="G52" s="51" t="s">
        <v>16</v>
      </c>
      <c r="J52" s="51" t="s">
        <v>18</v>
      </c>
      <c r="K52" s="51" t="s">
        <v>16</v>
      </c>
      <c r="Q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3" spans="1:17" ht="17.100000000000001" customHeight="1" x14ac:dyDescent="0.45">
      <c r="A53" s="51" t="s">
        <v>164</v>
      </c>
      <c r="B53" s="51" t="s">
        <v>113</v>
      </c>
      <c r="C53" s="51">
        <v>14813</v>
      </c>
      <c r="E53" s="51" t="s">
        <v>18</v>
      </c>
      <c r="F53" s="51" t="s">
        <v>21</v>
      </c>
      <c r="G53" s="51" t="s">
        <v>16</v>
      </c>
      <c r="J53" s="51" t="s">
        <v>18</v>
      </c>
      <c r="K53" s="51" t="s">
        <v>16</v>
      </c>
      <c r="Q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4" spans="1:17" ht="17.100000000000001" customHeight="1" x14ac:dyDescent="0.45">
      <c r="A54" s="51" t="s">
        <v>165</v>
      </c>
      <c r="B54" s="51" t="s">
        <v>113</v>
      </c>
      <c r="C54" s="51">
        <v>14813</v>
      </c>
      <c r="E54" s="51" t="s">
        <v>32</v>
      </c>
      <c r="F54" s="51" t="s">
        <v>21</v>
      </c>
      <c r="G54" s="51" t="s">
        <v>31</v>
      </c>
      <c r="J54" s="51" t="s">
        <v>32</v>
      </c>
      <c r="K54" s="51" t="s">
        <v>31</v>
      </c>
      <c r="Q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5" spans="1:17" ht="17.100000000000001" customHeight="1" x14ac:dyDescent="0.45">
      <c r="A55" s="51" t="s">
        <v>166</v>
      </c>
      <c r="B55" s="51" t="s">
        <v>113</v>
      </c>
      <c r="C55" s="51">
        <v>14813</v>
      </c>
      <c r="E55" s="51" t="s">
        <v>18</v>
      </c>
      <c r="F55" s="51" t="s">
        <v>21</v>
      </c>
      <c r="G55" s="51" t="s">
        <v>16</v>
      </c>
      <c r="J55" s="51" t="s">
        <v>18</v>
      </c>
      <c r="K55" s="51" t="s">
        <v>16</v>
      </c>
      <c r="Q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6" spans="1:17" ht="17.100000000000001" customHeight="1" x14ac:dyDescent="0.45">
      <c r="A56" s="51" t="s">
        <v>167</v>
      </c>
      <c r="B56" s="51" t="s">
        <v>113</v>
      </c>
      <c r="C56" s="51">
        <v>14813</v>
      </c>
      <c r="E56" s="51" t="s">
        <v>22</v>
      </c>
      <c r="F56" s="51" t="s">
        <v>21</v>
      </c>
      <c r="G56" s="51" t="s">
        <v>16</v>
      </c>
      <c r="J56" s="51" t="s">
        <v>18</v>
      </c>
      <c r="K56" s="51" t="s">
        <v>16</v>
      </c>
      <c r="Q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7" spans="1:17" ht="17.100000000000001" customHeight="1" x14ac:dyDescent="0.45">
      <c r="A57" s="51" t="s">
        <v>168</v>
      </c>
      <c r="B57" s="51" t="s">
        <v>113</v>
      </c>
      <c r="C57" s="51">
        <v>14813</v>
      </c>
      <c r="E57" s="51" t="s">
        <v>32</v>
      </c>
      <c r="F57" s="51" t="s">
        <v>21</v>
      </c>
      <c r="G57" s="51" t="s">
        <v>31</v>
      </c>
      <c r="J57" s="51" t="s">
        <v>32</v>
      </c>
      <c r="K57" s="51" t="s">
        <v>31</v>
      </c>
      <c r="Q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8" spans="1:17" ht="17.100000000000001" customHeight="1" x14ac:dyDescent="0.45">
      <c r="A58" s="51" t="s">
        <v>169</v>
      </c>
      <c r="B58" s="51" t="s">
        <v>113</v>
      </c>
      <c r="C58" s="51">
        <v>14813</v>
      </c>
      <c r="E58" s="51" t="s">
        <v>32</v>
      </c>
      <c r="F58" s="51" t="s">
        <v>21</v>
      </c>
      <c r="G58" s="51" t="s">
        <v>31</v>
      </c>
      <c r="J58" s="51" t="s">
        <v>32</v>
      </c>
      <c r="K58" s="51" t="s">
        <v>31</v>
      </c>
      <c r="Q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9" spans="1:17" ht="17.100000000000001" customHeight="1" x14ac:dyDescent="0.45">
      <c r="A59" s="51" t="s">
        <v>170</v>
      </c>
      <c r="B59" s="51" t="s">
        <v>113</v>
      </c>
      <c r="C59" s="51">
        <v>14813</v>
      </c>
      <c r="E59" s="51" t="s">
        <v>32</v>
      </c>
      <c r="F59" s="51" t="s">
        <v>21</v>
      </c>
      <c r="G59" s="51" t="s">
        <v>31</v>
      </c>
      <c r="J59" s="51" t="s">
        <v>32</v>
      </c>
      <c r="K59" s="51" t="s">
        <v>31</v>
      </c>
      <c r="Q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0" spans="1:17" ht="17.100000000000001" customHeight="1" x14ac:dyDescent="0.45">
      <c r="A60" s="51" t="s">
        <v>171</v>
      </c>
      <c r="B60" s="51" t="s">
        <v>113</v>
      </c>
      <c r="C60" s="51">
        <v>14813</v>
      </c>
      <c r="E60" s="51" t="s">
        <v>18</v>
      </c>
      <c r="F60" s="51" t="s">
        <v>21</v>
      </c>
      <c r="G60" s="51" t="s">
        <v>31</v>
      </c>
      <c r="J60" s="51" t="s">
        <v>32</v>
      </c>
      <c r="K60" s="51" t="s">
        <v>31</v>
      </c>
      <c r="Q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1" spans="1:17" ht="17.100000000000001" customHeight="1" x14ac:dyDescent="0.45">
      <c r="A61" s="51" t="s">
        <v>172</v>
      </c>
      <c r="B61" s="51" t="s">
        <v>113</v>
      </c>
      <c r="C61" s="51">
        <v>14813</v>
      </c>
      <c r="E61" s="51" t="s">
        <v>32</v>
      </c>
      <c r="F61" s="51" t="s">
        <v>21</v>
      </c>
      <c r="G61" s="51" t="s">
        <v>31</v>
      </c>
      <c r="J61" s="51" t="s">
        <v>32</v>
      </c>
      <c r="K61" s="51" t="s">
        <v>31</v>
      </c>
      <c r="Q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2" spans="1:17" ht="17.100000000000001" customHeight="1" x14ac:dyDescent="0.45">
      <c r="A62" s="51" t="s">
        <v>173</v>
      </c>
      <c r="B62" s="51" t="s">
        <v>113</v>
      </c>
      <c r="C62" s="51">
        <v>14813</v>
      </c>
      <c r="E62" s="51" t="s">
        <v>32</v>
      </c>
      <c r="F62" s="51" t="s">
        <v>21</v>
      </c>
      <c r="G62" s="51" t="s">
        <v>31</v>
      </c>
      <c r="J62" s="51" t="s">
        <v>32</v>
      </c>
      <c r="K62" s="51" t="s">
        <v>31</v>
      </c>
      <c r="Q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3" spans="1:17" ht="17.100000000000001" customHeight="1" x14ac:dyDescent="0.45">
      <c r="A63" s="51" t="s">
        <v>174</v>
      </c>
      <c r="B63" s="51" t="s">
        <v>113</v>
      </c>
      <c r="C63" s="51">
        <v>14813</v>
      </c>
      <c r="E63" s="51" t="s">
        <v>32</v>
      </c>
      <c r="F63" s="51" t="s">
        <v>21</v>
      </c>
      <c r="G63" s="51" t="s">
        <v>31</v>
      </c>
      <c r="J63" s="51" t="s">
        <v>32</v>
      </c>
      <c r="K63" s="51" t="s">
        <v>31</v>
      </c>
      <c r="Q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4" spans="1:17" ht="17.100000000000001" customHeight="1" x14ac:dyDescent="0.45">
      <c r="A64" s="51" t="s">
        <v>175</v>
      </c>
      <c r="B64" s="51" t="s">
        <v>113</v>
      </c>
      <c r="C64" s="51">
        <v>14813</v>
      </c>
      <c r="E64" s="51" t="s">
        <v>18</v>
      </c>
      <c r="F64" s="51" t="s">
        <v>21</v>
      </c>
      <c r="G64" s="51" t="s">
        <v>16</v>
      </c>
      <c r="J64" s="51" t="s">
        <v>18</v>
      </c>
      <c r="K64" s="51" t="s">
        <v>16</v>
      </c>
      <c r="Q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5" spans="1:17" ht="17.100000000000001" customHeight="1" x14ac:dyDescent="0.45">
      <c r="A65" s="51" t="s">
        <v>176</v>
      </c>
      <c r="B65" s="51" t="s">
        <v>113</v>
      </c>
      <c r="C65" s="51">
        <v>14813</v>
      </c>
      <c r="E65" s="51" t="s">
        <v>18</v>
      </c>
      <c r="F65" s="51" t="s">
        <v>21</v>
      </c>
      <c r="G65" s="51" t="s">
        <v>16</v>
      </c>
      <c r="J65" s="51" t="s">
        <v>18</v>
      </c>
      <c r="K65" s="51" t="s">
        <v>16</v>
      </c>
      <c r="Q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" spans="1:17" ht="17.100000000000001" customHeight="1" x14ac:dyDescent="0.45">
      <c r="A66" s="51" t="s">
        <v>177</v>
      </c>
      <c r="B66" s="51" t="s">
        <v>113</v>
      </c>
      <c r="C66" s="51">
        <v>14813</v>
      </c>
      <c r="E66" s="51" t="s">
        <v>18</v>
      </c>
      <c r="F66" s="51" t="s">
        <v>21</v>
      </c>
      <c r="G66" s="51" t="s">
        <v>16</v>
      </c>
      <c r="J66" s="51" t="s">
        <v>18</v>
      </c>
      <c r="K66" s="51" t="s">
        <v>16</v>
      </c>
      <c r="Q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7" spans="1:17" ht="17.100000000000001" customHeight="1" x14ac:dyDescent="0.45">
      <c r="A67" s="51" t="s">
        <v>178</v>
      </c>
      <c r="B67" s="51" t="s">
        <v>113</v>
      </c>
      <c r="C67" s="51">
        <v>14813</v>
      </c>
      <c r="E67" s="51" t="s">
        <v>18</v>
      </c>
      <c r="F67" s="51" t="s">
        <v>21</v>
      </c>
      <c r="G67" s="51" t="s">
        <v>16</v>
      </c>
      <c r="J67" s="51" t="s">
        <v>18</v>
      </c>
      <c r="K67" s="51" t="s">
        <v>16</v>
      </c>
      <c r="Q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8" spans="1:17" ht="17.100000000000001" customHeight="1" x14ac:dyDescent="0.45">
      <c r="A68" s="51" t="s">
        <v>179</v>
      </c>
      <c r="B68" s="51" t="s">
        <v>113</v>
      </c>
      <c r="C68" s="51">
        <v>14813</v>
      </c>
      <c r="E68" s="51" t="s">
        <v>22</v>
      </c>
      <c r="F68" s="51" t="s">
        <v>21</v>
      </c>
      <c r="G68" s="51" t="s">
        <v>16</v>
      </c>
      <c r="J68" s="51" t="s">
        <v>22</v>
      </c>
      <c r="K68" s="51" t="s">
        <v>16</v>
      </c>
      <c r="Q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69" spans="1:17" ht="17.100000000000001" customHeight="1" x14ac:dyDescent="0.45">
      <c r="A69" s="51" t="s">
        <v>180</v>
      </c>
      <c r="B69" s="51" t="s">
        <v>113</v>
      </c>
      <c r="C69" s="51">
        <v>14813</v>
      </c>
      <c r="E69" s="51" t="s">
        <v>32</v>
      </c>
      <c r="F69" s="51" t="s">
        <v>21</v>
      </c>
      <c r="G69" s="51" t="s">
        <v>31</v>
      </c>
      <c r="J69" s="51" t="s">
        <v>32</v>
      </c>
      <c r="K69" s="51" t="s">
        <v>31</v>
      </c>
      <c r="Q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0" spans="1:17" ht="17.100000000000001" customHeight="1" x14ac:dyDescent="0.45">
      <c r="A70" s="51" t="s">
        <v>181</v>
      </c>
      <c r="B70" s="51" t="s">
        <v>113</v>
      </c>
      <c r="C70" s="51">
        <v>14813</v>
      </c>
      <c r="E70" s="51" t="s">
        <v>18</v>
      </c>
      <c r="F70" s="51" t="s">
        <v>21</v>
      </c>
      <c r="G70" s="51" t="s">
        <v>16</v>
      </c>
      <c r="J70" s="51" t="s">
        <v>18</v>
      </c>
      <c r="K70" s="51" t="s">
        <v>16</v>
      </c>
      <c r="Q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1" spans="1:17" ht="17.100000000000001" customHeight="1" x14ac:dyDescent="0.45">
      <c r="A71" s="51" t="s">
        <v>182</v>
      </c>
      <c r="B71" s="51" t="s">
        <v>113</v>
      </c>
      <c r="C71" s="51">
        <v>14813</v>
      </c>
      <c r="E71" s="51" t="s">
        <v>18</v>
      </c>
      <c r="F71" s="51" t="s">
        <v>21</v>
      </c>
      <c r="G71" s="51" t="s">
        <v>16</v>
      </c>
      <c r="J71" s="51" t="s">
        <v>18</v>
      </c>
      <c r="K71" s="51" t="s">
        <v>16</v>
      </c>
      <c r="Q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2" spans="1:17" ht="17.100000000000001" customHeight="1" x14ac:dyDescent="0.45">
      <c r="A72" s="51" t="s">
        <v>183</v>
      </c>
      <c r="B72" s="51" t="s">
        <v>113</v>
      </c>
      <c r="C72" s="51">
        <v>14813</v>
      </c>
      <c r="E72" s="51" t="s">
        <v>18</v>
      </c>
      <c r="F72" s="51" t="s">
        <v>21</v>
      </c>
      <c r="G72" s="51" t="s">
        <v>16</v>
      </c>
      <c r="J72" s="51" t="s">
        <v>18</v>
      </c>
      <c r="K72" s="51" t="s">
        <v>16</v>
      </c>
      <c r="Q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3" spans="1:17" ht="17.100000000000001" customHeight="1" x14ac:dyDescent="0.45">
      <c r="A73" s="51" t="s">
        <v>184</v>
      </c>
      <c r="B73" s="51" t="s">
        <v>113</v>
      </c>
      <c r="C73" s="51">
        <v>14813</v>
      </c>
      <c r="E73" s="51" t="s">
        <v>32</v>
      </c>
      <c r="F73" s="51" t="s">
        <v>21</v>
      </c>
      <c r="G73" s="51" t="s">
        <v>31</v>
      </c>
      <c r="J73" s="51" t="s">
        <v>32</v>
      </c>
      <c r="K73" s="51" t="s">
        <v>31</v>
      </c>
      <c r="Q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" spans="1:17" ht="17.100000000000001" customHeight="1" x14ac:dyDescent="0.45">
      <c r="A74" s="51" t="s">
        <v>185</v>
      </c>
      <c r="B74" s="51" t="s">
        <v>113</v>
      </c>
      <c r="C74" s="51">
        <v>14813</v>
      </c>
      <c r="E74" s="51" t="s">
        <v>18</v>
      </c>
      <c r="F74" s="51" t="s">
        <v>21</v>
      </c>
      <c r="G74" s="51" t="s">
        <v>16</v>
      </c>
      <c r="J74" s="51" t="s">
        <v>18</v>
      </c>
      <c r="K74" s="51" t="s">
        <v>16</v>
      </c>
      <c r="Q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5" spans="1:17" ht="17.100000000000001" customHeight="1" x14ac:dyDescent="0.45">
      <c r="A75" s="51" t="s">
        <v>186</v>
      </c>
      <c r="B75" s="51" t="s">
        <v>113</v>
      </c>
      <c r="C75" s="51">
        <v>14813</v>
      </c>
      <c r="E75" s="51" t="s">
        <v>32</v>
      </c>
      <c r="F75" s="51" t="s">
        <v>21</v>
      </c>
      <c r="G75" s="51" t="s">
        <v>31</v>
      </c>
      <c r="J75" s="51" t="s">
        <v>32</v>
      </c>
      <c r="K75" s="51" t="s">
        <v>31</v>
      </c>
      <c r="Q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6" spans="1:17" ht="17.100000000000001" customHeight="1" x14ac:dyDescent="0.45">
      <c r="A76" s="51" t="s">
        <v>187</v>
      </c>
      <c r="B76" s="51" t="s">
        <v>113</v>
      </c>
      <c r="C76" s="51">
        <v>14813</v>
      </c>
      <c r="E76" s="51" t="s">
        <v>32</v>
      </c>
      <c r="F76" s="51" t="s">
        <v>21</v>
      </c>
      <c r="G76" s="51" t="s">
        <v>31</v>
      </c>
      <c r="J76" s="51" t="s">
        <v>32</v>
      </c>
      <c r="K76" s="51" t="s">
        <v>31</v>
      </c>
      <c r="Q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7" spans="1:17" ht="17.100000000000001" customHeight="1" x14ac:dyDescent="0.45">
      <c r="A77" s="51" t="s">
        <v>188</v>
      </c>
      <c r="B77" s="51" t="s">
        <v>113</v>
      </c>
      <c r="C77" s="51">
        <v>14813</v>
      </c>
      <c r="E77" s="51" t="s">
        <v>18</v>
      </c>
      <c r="F77" s="51" t="s">
        <v>21</v>
      </c>
      <c r="G77" s="51" t="s">
        <v>16</v>
      </c>
      <c r="J77" s="51" t="s">
        <v>18</v>
      </c>
      <c r="K77" s="51" t="s">
        <v>16</v>
      </c>
      <c r="Q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8" spans="1:17" ht="17.100000000000001" customHeight="1" x14ac:dyDescent="0.45">
      <c r="A78" s="51" t="s">
        <v>189</v>
      </c>
      <c r="B78" s="51" t="s">
        <v>113</v>
      </c>
      <c r="C78" s="51">
        <v>14813</v>
      </c>
      <c r="E78" s="51" t="s">
        <v>32</v>
      </c>
      <c r="F78" s="51" t="s">
        <v>21</v>
      </c>
      <c r="G78" s="51" t="s">
        <v>31</v>
      </c>
      <c r="J78" s="51" t="s">
        <v>32</v>
      </c>
      <c r="K78" s="51" t="s">
        <v>31</v>
      </c>
      <c r="Q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9" spans="1:17" ht="17.100000000000001" customHeight="1" x14ac:dyDescent="0.45">
      <c r="A79" s="51" t="s">
        <v>190</v>
      </c>
      <c r="B79" s="51" t="s">
        <v>113</v>
      </c>
      <c r="C79" s="51">
        <v>14813</v>
      </c>
      <c r="E79" s="51" t="s">
        <v>32</v>
      </c>
      <c r="F79" s="51" t="s">
        <v>21</v>
      </c>
      <c r="G79" s="51" t="s">
        <v>31</v>
      </c>
      <c r="J79" s="51" t="s">
        <v>32</v>
      </c>
      <c r="K79" s="51" t="s">
        <v>31</v>
      </c>
      <c r="Q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0" spans="1:17" ht="17.100000000000001" customHeight="1" x14ac:dyDescent="0.45">
      <c r="A80" s="51" t="s">
        <v>191</v>
      </c>
      <c r="B80" s="51" t="s">
        <v>113</v>
      </c>
      <c r="C80" s="51">
        <v>14813</v>
      </c>
      <c r="E80" s="51" t="s">
        <v>18</v>
      </c>
      <c r="F80" s="51" t="s">
        <v>21</v>
      </c>
      <c r="G80" s="51" t="s">
        <v>16</v>
      </c>
      <c r="J80" s="51" t="s">
        <v>18</v>
      </c>
      <c r="K80" s="51" t="s">
        <v>16</v>
      </c>
      <c r="Q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1" spans="1:17" ht="17.100000000000001" customHeight="1" x14ac:dyDescent="0.45">
      <c r="A81" s="51" t="s">
        <v>192</v>
      </c>
      <c r="B81" s="51" t="s">
        <v>113</v>
      </c>
      <c r="C81" s="51">
        <v>14813</v>
      </c>
      <c r="E81" s="51" t="s">
        <v>32</v>
      </c>
      <c r="F81" s="51" t="s">
        <v>21</v>
      </c>
      <c r="G81" s="51" t="s">
        <v>31</v>
      </c>
      <c r="J81" s="51" t="s">
        <v>32</v>
      </c>
      <c r="K81" s="51" t="s">
        <v>31</v>
      </c>
      <c r="Q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" spans="1:17" ht="17.100000000000001" customHeight="1" x14ac:dyDescent="0.45">
      <c r="A82" s="51" t="s">
        <v>193</v>
      </c>
      <c r="B82" s="51" t="s">
        <v>113</v>
      </c>
      <c r="C82" s="51">
        <v>14813</v>
      </c>
      <c r="E82" s="51" t="s">
        <v>18</v>
      </c>
      <c r="F82" s="51" t="s">
        <v>21</v>
      </c>
      <c r="G82" s="51" t="s">
        <v>16</v>
      </c>
      <c r="J82" s="51" t="s">
        <v>18</v>
      </c>
      <c r="K82" s="51" t="s">
        <v>16</v>
      </c>
      <c r="Q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3" spans="1:17" ht="17.100000000000001" customHeight="1" x14ac:dyDescent="0.45">
      <c r="A83" s="51" t="s">
        <v>194</v>
      </c>
      <c r="B83" s="51" t="s">
        <v>113</v>
      </c>
      <c r="C83" s="51">
        <v>14813</v>
      </c>
      <c r="E83" s="51" t="s">
        <v>18</v>
      </c>
      <c r="F83" s="51" t="s">
        <v>21</v>
      </c>
      <c r="G83" s="51" t="s">
        <v>16</v>
      </c>
      <c r="J83" s="51" t="s">
        <v>18</v>
      </c>
      <c r="K83" s="51" t="s">
        <v>16</v>
      </c>
      <c r="Q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4" spans="1:17" ht="17.100000000000001" customHeight="1" x14ac:dyDescent="0.45">
      <c r="A84" s="51" t="s">
        <v>195</v>
      </c>
      <c r="B84" s="51" t="s">
        <v>113</v>
      </c>
      <c r="C84" s="51">
        <v>14813</v>
      </c>
      <c r="E84" s="51" t="s">
        <v>18</v>
      </c>
      <c r="F84" s="51" t="s">
        <v>21</v>
      </c>
      <c r="G84" s="51" t="s">
        <v>16</v>
      </c>
      <c r="J84" s="51" t="s">
        <v>18</v>
      </c>
      <c r="K84" s="51" t="s">
        <v>16</v>
      </c>
      <c r="Q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5" spans="1:17" ht="17.100000000000001" customHeight="1" x14ac:dyDescent="0.45">
      <c r="A85" s="51" t="s">
        <v>196</v>
      </c>
      <c r="B85" s="51" t="s">
        <v>113</v>
      </c>
      <c r="C85" s="51">
        <v>14813</v>
      </c>
      <c r="E85" s="51" t="s">
        <v>18</v>
      </c>
      <c r="F85" s="51" t="s">
        <v>21</v>
      </c>
      <c r="G85" s="51" t="s">
        <v>16</v>
      </c>
      <c r="J85" s="51" t="s">
        <v>18</v>
      </c>
      <c r="K85" s="51" t="s">
        <v>16</v>
      </c>
      <c r="Q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6" spans="1:17" ht="17.100000000000001" customHeight="1" x14ac:dyDescent="0.45">
      <c r="A86" s="51" t="s">
        <v>197</v>
      </c>
      <c r="B86" s="51" t="s">
        <v>113</v>
      </c>
      <c r="C86" s="51">
        <v>14813</v>
      </c>
      <c r="E86" s="51" t="s">
        <v>18</v>
      </c>
      <c r="F86" s="51" t="s">
        <v>21</v>
      </c>
      <c r="G86" s="51" t="s">
        <v>16</v>
      </c>
      <c r="J86" s="51" t="s">
        <v>18</v>
      </c>
      <c r="K86" s="51" t="s">
        <v>16</v>
      </c>
      <c r="Q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7" spans="1:17" ht="17.100000000000001" customHeight="1" x14ac:dyDescent="0.45">
      <c r="A87" s="51" t="s">
        <v>198</v>
      </c>
      <c r="B87" s="51" t="s">
        <v>113</v>
      </c>
      <c r="C87" s="51">
        <v>14813</v>
      </c>
      <c r="E87" s="51" t="s">
        <v>22</v>
      </c>
      <c r="F87" s="51" t="s">
        <v>21</v>
      </c>
      <c r="G87" s="51" t="s">
        <v>16</v>
      </c>
      <c r="J87" s="51" t="s">
        <v>18</v>
      </c>
      <c r="K87" s="51" t="s">
        <v>16</v>
      </c>
      <c r="Q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8" spans="1:17" ht="17.100000000000001" customHeight="1" x14ac:dyDescent="0.45">
      <c r="A88" s="51" t="s">
        <v>199</v>
      </c>
      <c r="B88" s="51" t="s">
        <v>113</v>
      </c>
      <c r="C88" s="51">
        <v>14813</v>
      </c>
      <c r="E88" s="51" t="s">
        <v>18</v>
      </c>
      <c r="F88" s="51" t="s">
        <v>21</v>
      </c>
      <c r="G88" s="51" t="s">
        <v>16</v>
      </c>
      <c r="J88" s="51" t="s">
        <v>18</v>
      </c>
      <c r="K88" s="51" t="s">
        <v>16</v>
      </c>
      <c r="Q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9" spans="1:17" ht="17.100000000000001" customHeight="1" x14ac:dyDescent="0.45">
      <c r="A89" s="51" t="s">
        <v>200</v>
      </c>
      <c r="B89" s="51" t="s">
        <v>113</v>
      </c>
      <c r="C89" s="51">
        <v>14813</v>
      </c>
      <c r="E89" s="51" t="s">
        <v>18</v>
      </c>
      <c r="F89" s="51" t="s">
        <v>21</v>
      </c>
      <c r="G89" s="51" t="s">
        <v>16</v>
      </c>
      <c r="J89" s="51" t="s">
        <v>18</v>
      </c>
      <c r="K89" s="51" t="s">
        <v>16</v>
      </c>
      <c r="Q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0" spans="1:17" ht="17.100000000000001" customHeight="1" x14ac:dyDescent="0.45">
      <c r="A90" s="51" t="s">
        <v>201</v>
      </c>
      <c r="B90" s="51" t="s">
        <v>113</v>
      </c>
      <c r="C90" s="51">
        <v>14813</v>
      </c>
      <c r="E90" s="51" t="s">
        <v>18</v>
      </c>
      <c r="F90" s="51" t="s">
        <v>21</v>
      </c>
      <c r="G90" s="51" t="s">
        <v>16</v>
      </c>
      <c r="J90" s="51" t="s">
        <v>18</v>
      </c>
      <c r="K90" s="51" t="s">
        <v>16</v>
      </c>
      <c r="Q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1" spans="1:17" ht="17.100000000000001" customHeight="1" x14ac:dyDescent="0.45">
      <c r="A91" s="51" t="s">
        <v>202</v>
      </c>
      <c r="B91" s="51" t="s">
        <v>113</v>
      </c>
      <c r="C91" s="51">
        <v>14813</v>
      </c>
      <c r="E91" s="51" t="s">
        <v>18</v>
      </c>
      <c r="F91" s="51" t="s">
        <v>21</v>
      </c>
      <c r="G91" s="51" t="s">
        <v>16</v>
      </c>
      <c r="J91" s="51" t="s">
        <v>18</v>
      </c>
      <c r="K91" s="51" t="s">
        <v>16</v>
      </c>
      <c r="Q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2" spans="1:17" ht="17.100000000000001" customHeight="1" x14ac:dyDescent="0.45">
      <c r="A92" s="51" t="s">
        <v>203</v>
      </c>
      <c r="B92" s="51" t="s">
        <v>113</v>
      </c>
      <c r="C92" s="51">
        <v>14813</v>
      </c>
      <c r="E92" s="51" t="s">
        <v>22</v>
      </c>
      <c r="F92" s="51" t="s">
        <v>21</v>
      </c>
      <c r="G92" s="51" t="s">
        <v>16</v>
      </c>
      <c r="J92" s="51" t="s">
        <v>18</v>
      </c>
      <c r="K92" s="51" t="s">
        <v>16</v>
      </c>
      <c r="Q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3" spans="1:17" ht="17.100000000000001" customHeight="1" x14ac:dyDescent="0.45">
      <c r="A93" s="51" t="s">
        <v>204</v>
      </c>
      <c r="B93" s="51" t="s">
        <v>113</v>
      </c>
      <c r="C93" s="51">
        <v>14813</v>
      </c>
      <c r="E93" s="51" t="s">
        <v>18</v>
      </c>
      <c r="F93" s="51" t="s">
        <v>21</v>
      </c>
      <c r="G93" s="51" t="s">
        <v>16</v>
      </c>
      <c r="J93" s="51" t="s">
        <v>18</v>
      </c>
      <c r="K93" s="51" t="s">
        <v>16</v>
      </c>
      <c r="Q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4" spans="1:17" ht="17.100000000000001" customHeight="1" x14ac:dyDescent="0.45">
      <c r="A94" s="51" t="s">
        <v>205</v>
      </c>
      <c r="B94" s="51" t="s">
        <v>113</v>
      </c>
      <c r="C94" s="51">
        <v>14813</v>
      </c>
      <c r="E94" s="51" t="s">
        <v>18</v>
      </c>
      <c r="F94" s="51" t="s">
        <v>21</v>
      </c>
      <c r="G94" s="51" t="s">
        <v>16</v>
      </c>
      <c r="J94" s="51" t="s">
        <v>18</v>
      </c>
      <c r="K94" s="51" t="s">
        <v>16</v>
      </c>
      <c r="Q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5" spans="1:17" ht="17.100000000000001" customHeight="1" x14ac:dyDescent="0.45">
      <c r="A95" s="51" t="s">
        <v>206</v>
      </c>
      <c r="B95" s="51" t="s">
        <v>113</v>
      </c>
      <c r="C95" s="51">
        <v>14813</v>
      </c>
      <c r="E95" s="51" t="s">
        <v>18</v>
      </c>
      <c r="F95" s="51" t="s">
        <v>21</v>
      </c>
      <c r="G95" s="51" t="s">
        <v>16</v>
      </c>
      <c r="J95" s="51" t="s">
        <v>18</v>
      </c>
      <c r="K95" s="51" t="s">
        <v>16</v>
      </c>
      <c r="Q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6" spans="1:17" ht="17.100000000000001" customHeight="1" x14ac:dyDescent="0.45">
      <c r="A96" s="51" t="s">
        <v>207</v>
      </c>
      <c r="B96" s="51" t="s">
        <v>113</v>
      </c>
      <c r="C96" s="51">
        <v>14813</v>
      </c>
      <c r="E96" s="51" t="s">
        <v>18</v>
      </c>
      <c r="F96" s="51" t="s">
        <v>21</v>
      </c>
      <c r="G96" s="51" t="s">
        <v>16</v>
      </c>
      <c r="J96" s="51" t="s">
        <v>18</v>
      </c>
      <c r="K96" s="51" t="s">
        <v>16</v>
      </c>
      <c r="Q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7" spans="1:17" ht="17.100000000000001" customHeight="1" x14ac:dyDescent="0.45">
      <c r="A97" s="51" t="s">
        <v>208</v>
      </c>
      <c r="B97" s="51" t="s">
        <v>113</v>
      </c>
      <c r="C97" s="51">
        <v>14813</v>
      </c>
      <c r="E97" s="51" t="s">
        <v>32</v>
      </c>
      <c r="F97" s="51" t="s">
        <v>21</v>
      </c>
      <c r="G97" s="51" t="s">
        <v>31</v>
      </c>
      <c r="J97" s="51" t="s">
        <v>32</v>
      </c>
      <c r="K97" s="51" t="s">
        <v>31</v>
      </c>
      <c r="Q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8" spans="1:17" ht="17.100000000000001" customHeight="1" x14ac:dyDescent="0.45">
      <c r="A98" s="51" t="s">
        <v>209</v>
      </c>
      <c r="B98" s="51" t="s">
        <v>113</v>
      </c>
      <c r="C98" s="51">
        <v>14813</v>
      </c>
      <c r="E98" s="51" t="s">
        <v>32</v>
      </c>
      <c r="F98" s="51" t="s">
        <v>21</v>
      </c>
      <c r="G98" s="51" t="s">
        <v>31</v>
      </c>
      <c r="J98" s="51" t="s">
        <v>32</v>
      </c>
      <c r="K98" s="51" t="s">
        <v>31</v>
      </c>
      <c r="Q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9" spans="1:17" ht="17.100000000000001" customHeight="1" x14ac:dyDescent="0.45">
      <c r="A99" s="51" t="s">
        <v>210</v>
      </c>
      <c r="B99" s="51" t="s">
        <v>113</v>
      </c>
      <c r="C99" s="51">
        <v>14813</v>
      </c>
      <c r="E99" s="51" t="s">
        <v>32</v>
      </c>
      <c r="F99" s="51" t="s">
        <v>21</v>
      </c>
      <c r="G99" s="51" t="s">
        <v>31</v>
      </c>
      <c r="J99" s="51" t="s">
        <v>32</v>
      </c>
      <c r="K99" s="51" t="s">
        <v>31</v>
      </c>
      <c r="Q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0" spans="1:17" ht="17.100000000000001" customHeight="1" x14ac:dyDescent="0.45">
      <c r="A100" s="51" t="s">
        <v>211</v>
      </c>
      <c r="B100" s="51" t="s">
        <v>113</v>
      </c>
      <c r="C100" s="51">
        <v>14813</v>
      </c>
      <c r="E100" s="51" t="s">
        <v>18</v>
      </c>
      <c r="F100" s="51" t="s">
        <v>21</v>
      </c>
      <c r="G100" s="51" t="s">
        <v>16</v>
      </c>
      <c r="J100" s="51" t="s">
        <v>18</v>
      </c>
      <c r="K100" s="51" t="s">
        <v>16</v>
      </c>
      <c r="Q1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1" spans="1:17" ht="17.100000000000001" customHeight="1" x14ac:dyDescent="0.45">
      <c r="A101" s="51" t="s">
        <v>212</v>
      </c>
      <c r="B101" s="51" t="s">
        <v>113</v>
      </c>
      <c r="C101" s="51">
        <v>14813</v>
      </c>
      <c r="E101" s="51" t="s">
        <v>18</v>
      </c>
      <c r="F101" s="51" t="s">
        <v>21</v>
      </c>
      <c r="G101" s="51" t="s">
        <v>16</v>
      </c>
      <c r="J101" s="51" t="s">
        <v>18</v>
      </c>
      <c r="K101" s="51" t="s">
        <v>16</v>
      </c>
      <c r="Q1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2" spans="1:17" ht="17.100000000000001" customHeight="1" x14ac:dyDescent="0.45">
      <c r="A102" s="51" t="s">
        <v>213</v>
      </c>
      <c r="B102" s="51" t="s">
        <v>113</v>
      </c>
      <c r="C102" s="51">
        <v>14813</v>
      </c>
      <c r="E102" s="51" t="s">
        <v>18</v>
      </c>
      <c r="F102" s="51" t="s">
        <v>21</v>
      </c>
      <c r="G102" s="51" t="s">
        <v>16</v>
      </c>
      <c r="J102" s="51" t="s">
        <v>18</v>
      </c>
      <c r="K102" s="51" t="s">
        <v>16</v>
      </c>
      <c r="Q1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3" spans="1:17" ht="17.100000000000001" customHeight="1" x14ac:dyDescent="0.45">
      <c r="A103" s="51" t="s">
        <v>214</v>
      </c>
      <c r="B103" s="51" t="s">
        <v>113</v>
      </c>
      <c r="C103" s="51">
        <v>14813</v>
      </c>
      <c r="E103" s="51" t="s">
        <v>32</v>
      </c>
      <c r="F103" s="51" t="s">
        <v>21</v>
      </c>
      <c r="G103" s="51" t="s">
        <v>31</v>
      </c>
      <c r="J103" s="51" t="s">
        <v>32</v>
      </c>
      <c r="K103" s="51" t="s">
        <v>31</v>
      </c>
      <c r="Q1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4" spans="1:17" ht="17.100000000000001" customHeight="1" x14ac:dyDescent="0.45">
      <c r="A104" s="51" t="s">
        <v>215</v>
      </c>
      <c r="B104" s="51" t="s">
        <v>113</v>
      </c>
      <c r="C104" s="51">
        <v>14813</v>
      </c>
      <c r="E104" s="51" t="s">
        <v>32</v>
      </c>
      <c r="F104" s="51" t="s">
        <v>21</v>
      </c>
      <c r="G104" s="51" t="s">
        <v>31</v>
      </c>
      <c r="J104" s="51" t="s">
        <v>32</v>
      </c>
      <c r="K104" s="51" t="s">
        <v>31</v>
      </c>
      <c r="Q1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5" spans="1:17" ht="17.100000000000001" customHeight="1" x14ac:dyDescent="0.45">
      <c r="A105" s="51" t="s">
        <v>216</v>
      </c>
      <c r="B105" s="51" t="s">
        <v>113</v>
      </c>
      <c r="C105" s="51">
        <v>14813</v>
      </c>
      <c r="E105" s="51" t="s">
        <v>32</v>
      </c>
      <c r="F105" s="51" t="s">
        <v>21</v>
      </c>
      <c r="G105" s="51" t="s">
        <v>31</v>
      </c>
      <c r="J105" s="51" t="s">
        <v>32</v>
      </c>
      <c r="K105" s="51" t="s">
        <v>31</v>
      </c>
      <c r="Q1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6" spans="1:17" ht="17.100000000000001" customHeight="1" x14ac:dyDescent="0.45">
      <c r="A106" s="51" t="s">
        <v>217</v>
      </c>
      <c r="B106" s="51" t="s">
        <v>113</v>
      </c>
      <c r="C106" s="51">
        <v>14813</v>
      </c>
      <c r="E106" s="51" t="s">
        <v>32</v>
      </c>
      <c r="F106" s="51" t="s">
        <v>21</v>
      </c>
      <c r="G106" s="51" t="s">
        <v>31</v>
      </c>
      <c r="J106" s="51" t="s">
        <v>32</v>
      </c>
      <c r="K106" s="51" t="s">
        <v>31</v>
      </c>
      <c r="Q1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7" spans="1:17" ht="17.100000000000001" customHeight="1" x14ac:dyDescent="0.45">
      <c r="A107" s="51" t="s">
        <v>218</v>
      </c>
      <c r="B107" s="51" t="s">
        <v>113</v>
      </c>
      <c r="C107" s="51">
        <v>14813</v>
      </c>
      <c r="E107" s="51" t="s">
        <v>18</v>
      </c>
      <c r="F107" s="51" t="s">
        <v>21</v>
      </c>
      <c r="G107" s="51" t="s">
        <v>16</v>
      </c>
      <c r="J107" s="51" t="s">
        <v>18</v>
      </c>
      <c r="K107" s="51" t="s">
        <v>16</v>
      </c>
      <c r="Q1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08" spans="1:17" ht="17.100000000000001" customHeight="1" x14ac:dyDescent="0.45">
      <c r="A108" s="51" t="s">
        <v>219</v>
      </c>
      <c r="B108" s="51" t="s">
        <v>113</v>
      </c>
      <c r="C108" s="51">
        <v>14813</v>
      </c>
      <c r="E108" s="51" t="s">
        <v>32</v>
      </c>
      <c r="F108" s="51" t="s">
        <v>21</v>
      </c>
      <c r="G108" s="51" t="s">
        <v>31</v>
      </c>
      <c r="J108" s="51" t="s">
        <v>32</v>
      </c>
      <c r="K108" s="51" t="s">
        <v>31</v>
      </c>
      <c r="Q1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9" spans="1:17" ht="17.100000000000001" customHeight="1" x14ac:dyDescent="0.45">
      <c r="A109" s="51" t="s">
        <v>220</v>
      </c>
      <c r="B109" s="51" t="s">
        <v>113</v>
      </c>
      <c r="C109" s="51">
        <v>14813</v>
      </c>
      <c r="E109" s="51" t="s">
        <v>32</v>
      </c>
      <c r="F109" s="51" t="s">
        <v>21</v>
      </c>
      <c r="G109" s="51" t="s">
        <v>31</v>
      </c>
      <c r="J109" s="51" t="s">
        <v>32</v>
      </c>
      <c r="K109" s="51" t="s">
        <v>31</v>
      </c>
      <c r="Q1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0" spans="1:17" ht="17.100000000000001" customHeight="1" x14ac:dyDescent="0.45">
      <c r="A110" s="51" t="s">
        <v>221</v>
      </c>
      <c r="B110" s="51" t="s">
        <v>113</v>
      </c>
      <c r="C110" s="51">
        <v>14813</v>
      </c>
      <c r="E110" s="51" t="s">
        <v>18</v>
      </c>
      <c r="F110" s="51" t="s">
        <v>21</v>
      </c>
      <c r="G110" s="51" t="s">
        <v>16</v>
      </c>
      <c r="J110" s="51" t="s">
        <v>18</v>
      </c>
      <c r="K110" s="51" t="s">
        <v>16</v>
      </c>
      <c r="Q1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1" spans="1:17" ht="17.100000000000001" customHeight="1" x14ac:dyDescent="0.45">
      <c r="A111" s="51" t="s">
        <v>222</v>
      </c>
      <c r="B111" s="51" t="s">
        <v>113</v>
      </c>
      <c r="C111" s="51">
        <v>14813</v>
      </c>
      <c r="E111" s="51" t="s">
        <v>32</v>
      </c>
      <c r="F111" s="51" t="s">
        <v>21</v>
      </c>
      <c r="G111" s="51" t="s">
        <v>31</v>
      </c>
      <c r="J111" s="51" t="s">
        <v>32</v>
      </c>
      <c r="K111" s="51" t="s">
        <v>31</v>
      </c>
      <c r="Q1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2" spans="1:17" ht="17.100000000000001" customHeight="1" x14ac:dyDescent="0.45">
      <c r="A112" s="51" t="s">
        <v>223</v>
      </c>
      <c r="B112" s="51" t="s">
        <v>113</v>
      </c>
      <c r="C112" s="51">
        <v>14813</v>
      </c>
      <c r="E112" s="51" t="s">
        <v>32</v>
      </c>
      <c r="F112" s="51" t="s">
        <v>21</v>
      </c>
      <c r="G112" s="51" t="s">
        <v>31</v>
      </c>
      <c r="J112" s="51" t="s">
        <v>32</v>
      </c>
      <c r="K112" s="51" t="s">
        <v>31</v>
      </c>
      <c r="Q1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3" spans="1:17" ht="17.100000000000001" customHeight="1" x14ac:dyDescent="0.45">
      <c r="A113" s="51" t="s">
        <v>224</v>
      </c>
      <c r="B113" s="51" t="s">
        <v>113</v>
      </c>
      <c r="C113" s="51">
        <v>14813</v>
      </c>
      <c r="E113" s="51" t="s">
        <v>32</v>
      </c>
      <c r="F113" s="51" t="s">
        <v>21</v>
      </c>
      <c r="G113" s="51" t="s">
        <v>31</v>
      </c>
      <c r="J113" s="51" t="s">
        <v>32</v>
      </c>
      <c r="K113" s="51" t="s">
        <v>31</v>
      </c>
      <c r="Q1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4" spans="1:17" ht="17.100000000000001" customHeight="1" x14ac:dyDescent="0.45">
      <c r="A114" s="51" t="s">
        <v>225</v>
      </c>
      <c r="B114" s="51" t="s">
        <v>113</v>
      </c>
      <c r="C114" s="51">
        <v>14813</v>
      </c>
      <c r="E114" s="51" t="s">
        <v>18</v>
      </c>
      <c r="F114" s="51" t="s">
        <v>21</v>
      </c>
      <c r="G114" s="51" t="s">
        <v>16</v>
      </c>
      <c r="J114" s="51" t="s">
        <v>18</v>
      </c>
      <c r="K114" s="51" t="s">
        <v>16</v>
      </c>
      <c r="Q1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5" spans="1:17" ht="17.100000000000001" customHeight="1" x14ac:dyDescent="0.45">
      <c r="A115" s="51" t="s">
        <v>226</v>
      </c>
      <c r="B115" s="51" t="s">
        <v>113</v>
      </c>
      <c r="C115" s="51">
        <v>14813</v>
      </c>
      <c r="E115" s="51" t="s">
        <v>18</v>
      </c>
      <c r="F115" s="51" t="s">
        <v>21</v>
      </c>
      <c r="G115" s="51" t="s">
        <v>16</v>
      </c>
      <c r="J115" s="51" t="s">
        <v>18</v>
      </c>
      <c r="K115" s="51" t="s">
        <v>16</v>
      </c>
      <c r="Q1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16" spans="1:17" ht="17.100000000000001" customHeight="1" x14ac:dyDescent="0.45">
      <c r="A116" s="51" t="s">
        <v>227</v>
      </c>
      <c r="B116" s="51" t="s">
        <v>113</v>
      </c>
      <c r="C116" s="51">
        <v>14813</v>
      </c>
      <c r="E116" s="51" t="s">
        <v>32</v>
      </c>
      <c r="F116" s="51" t="s">
        <v>21</v>
      </c>
      <c r="G116" s="51" t="s">
        <v>31</v>
      </c>
      <c r="J116" s="51" t="s">
        <v>32</v>
      </c>
      <c r="K116" s="51" t="s">
        <v>31</v>
      </c>
      <c r="Q1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7" spans="1:17" ht="17.100000000000001" customHeight="1" x14ac:dyDescent="0.45">
      <c r="A117" s="51" t="s">
        <v>228</v>
      </c>
      <c r="B117" s="51" t="s">
        <v>113</v>
      </c>
      <c r="C117" s="51">
        <v>14813</v>
      </c>
      <c r="E117" s="51" t="s">
        <v>32</v>
      </c>
      <c r="F117" s="51" t="s">
        <v>21</v>
      </c>
      <c r="G117" s="51" t="s">
        <v>31</v>
      </c>
      <c r="J117" s="51" t="s">
        <v>32</v>
      </c>
      <c r="K117" s="51" t="s">
        <v>31</v>
      </c>
      <c r="Q1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8" spans="1:17" ht="17.100000000000001" customHeight="1" x14ac:dyDescent="0.45">
      <c r="A118" s="51" t="s">
        <v>229</v>
      </c>
      <c r="B118" s="51" t="s">
        <v>113</v>
      </c>
      <c r="C118" s="51">
        <v>14813</v>
      </c>
      <c r="E118" s="51" t="s">
        <v>32</v>
      </c>
      <c r="F118" s="51" t="s">
        <v>21</v>
      </c>
      <c r="G118" s="51" t="s">
        <v>31</v>
      </c>
      <c r="J118" s="51" t="s">
        <v>32</v>
      </c>
      <c r="K118" s="51" t="s">
        <v>31</v>
      </c>
      <c r="Q1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19" spans="1:17" ht="17.100000000000001" customHeight="1" x14ac:dyDescent="0.45">
      <c r="A119" s="51" t="s">
        <v>230</v>
      </c>
      <c r="B119" s="51" t="s">
        <v>113</v>
      </c>
      <c r="C119" s="51">
        <v>14813</v>
      </c>
      <c r="E119" s="51" t="s">
        <v>22</v>
      </c>
      <c r="F119" s="51" t="s">
        <v>21</v>
      </c>
      <c r="G119" s="51" t="s">
        <v>16</v>
      </c>
      <c r="J119" s="51" t="s">
        <v>22</v>
      </c>
      <c r="K119" s="51" t="s">
        <v>16</v>
      </c>
      <c r="Q1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20" spans="1:17" ht="17.100000000000001" customHeight="1" x14ac:dyDescent="0.45">
      <c r="A120" s="51" t="s">
        <v>231</v>
      </c>
      <c r="B120" s="51" t="s">
        <v>113</v>
      </c>
      <c r="C120" s="51">
        <v>14813</v>
      </c>
      <c r="E120" s="51" t="s">
        <v>32</v>
      </c>
      <c r="F120" s="51" t="s">
        <v>21</v>
      </c>
      <c r="G120" s="51" t="s">
        <v>31</v>
      </c>
      <c r="J120" s="51" t="s">
        <v>32</v>
      </c>
      <c r="K120" s="51" t="s">
        <v>31</v>
      </c>
      <c r="Q1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1" spans="1:17" ht="17.100000000000001" customHeight="1" x14ac:dyDescent="0.45">
      <c r="A121" s="51" t="s">
        <v>232</v>
      </c>
      <c r="B121" s="51" t="s">
        <v>113</v>
      </c>
      <c r="C121" s="51">
        <v>14813</v>
      </c>
      <c r="E121" s="51" t="s">
        <v>32</v>
      </c>
      <c r="F121" s="51" t="s">
        <v>21</v>
      </c>
      <c r="G121" s="51" t="s">
        <v>31</v>
      </c>
      <c r="J121" s="51" t="s">
        <v>32</v>
      </c>
      <c r="K121" s="51" t="s">
        <v>31</v>
      </c>
      <c r="Q1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2" spans="1:17" ht="17.100000000000001" customHeight="1" x14ac:dyDescent="0.45">
      <c r="A122" s="51" t="s">
        <v>233</v>
      </c>
      <c r="B122" s="51" t="s">
        <v>113</v>
      </c>
      <c r="C122" s="51">
        <v>14813</v>
      </c>
      <c r="E122" s="51" t="s">
        <v>18</v>
      </c>
      <c r="F122" s="51" t="s">
        <v>21</v>
      </c>
      <c r="G122" s="51" t="s">
        <v>16</v>
      </c>
      <c r="J122" s="51" t="s">
        <v>18</v>
      </c>
      <c r="K122" s="51" t="s">
        <v>16</v>
      </c>
      <c r="Q1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3" spans="1:17" ht="17.100000000000001" customHeight="1" x14ac:dyDescent="0.45">
      <c r="A123" s="51" t="s">
        <v>234</v>
      </c>
      <c r="B123" s="51" t="s">
        <v>113</v>
      </c>
      <c r="C123" s="51">
        <v>14813</v>
      </c>
      <c r="E123" s="51" t="s">
        <v>18</v>
      </c>
      <c r="F123" s="51" t="s">
        <v>21</v>
      </c>
      <c r="G123" s="51" t="s">
        <v>16</v>
      </c>
      <c r="J123" s="51" t="s">
        <v>18</v>
      </c>
      <c r="K123" s="51" t="s">
        <v>16</v>
      </c>
      <c r="Q1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4" spans="1:17" ht="17.100000000000001" customHeight="1" x14ac:dyDescent="0.45">
      <c r="A124" s="51" t="s">
        <v>235</v>
      </c>
      <c r="B124" s="51" t="s">
        <v>113</v>
      </c>
      <c r="C124" s="51">
        <v>14813</v>
      </c>
      <c r="E124" s="51" t="s">
        <v>18</v>
      </c>
      <c r="F124" s="51" t="s">
        <v>21</v>
      </c>
      <c r="G124" s="51" t="s">
        <v>16</v>
      </c>
      <c r="J124" s="51" t="s">
        <v>25</v>
      </c>
      <c r="K124" s="51" t="s">
        <v>16</v>
      </c>
      <c r="Q1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5" spans="1:17" ht="17.100000000000001" customHeight="1" x14ac:dyDescent="0.45">
      <c r="A125" s="51" t="s">
        <v>236</v>
      </c>
      <c r="B125" s="51" t="s">
        <v>113</v>
      </c>
      <c r="C125" s="51">
        <v>14813</v>
      </c>
      <c r="E125" s="51" t="s">
        <v>32</v>
      </c>
      <c r="F125" s="51" t="s">
        <v>21</v>
      </c>
      <c r="G125" s="51" t="s">
        <v>31</v>
      </c>
      <c r="J125" s="51" t="s">
        <v>32</v>
      </c>
      <c r="K125" s="51" t="s">
        <v>31</v>
      </c>
      <c r="Q1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6" spans="1:17" ht="17.100000000000001" customHeight="1" x14ac:dyDescent="0.45">
      <c r="A126" s="51" t="s">
        <v>237</v>
      </c>
      <c r="B126" s="51" t="s">
        <v>113</v>
      </c>
      <c r="C126" s="51">
        <v>14813</v>
      </c>
      <c r="E126" s="51" t="s">
        <v>32</v>
      </c>
      <c r="F126" s="51" t="s">
        <v>21</v>
      </c>
      <c r="G126" s="51" t="s">
        <v>31</v>
      </c>
      <c r="J126" s="51" t="s">
        <v>32</v>
      </c>
      <c r="K126" s="51" t="s">
        <v>31</v>
      </c>
      <c r="Q1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7" spans="1:17" ht="17.100000000000001" customHeight="1" x14ac:dyDescent="0.45">
      <c r="A127" s="51" t="s">
        <v>238</v>
      </c>
      <c r="B127" s="51" t="s">
        <v>113</v>
      </c>
      <c r="C127" s="51">
        <v>14813</v>
      </c>
      <c r="E127" s="51" t="s">
        <v>18</v>
      </c>
      <c r="F127" s="51" t="s">
        <v>21</v>
      </c>
      <c r="G127" s="51" t="s">
        <v>16</v>
      </c>
      <c r="J127" s="51" t="s">
        <v>18</v>
      </c>
      <c r="K127" s="51" t="s">
        <v>16</v>
      </c>
      <c r="Q1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28" spans="1:17" ht="17.100000000000001" customHeight="1" x14ac:dyDescent="0.45">
      <c r="A128" s="51" t="s">
        <v>239</v>
      </c>
      <c r="B128" s="51" t="s">
        <v>113</v>
      </c>
      <c r="C128" s="51">
        <v>14813</v>
      </c>
      <c r="E128" s="51" t="s">
        <v>32</v>
      </c>
      <c r="F128" s="51" t="s">
        <v>21</v>
      </c>
      <c r="G128" s="51" t="s">
        <v>31</v>
      </c>
      <c r="J128" s="51" t="s">
        <v>32</v>
      </c>
      <c r="K128" s="51" t="s">
        <v>31</v>
      </c>
      <c r="Q1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29" spans="1:17" ht="17.100000000000001" customHeight="1" x14ac:dyDescent="0.45">
      <c r="A129" s="51" t="s">
        <v>240</v>
      </c>
      <c r="B129" s="51" t="s">
        <v>113</v>
      </c>
      <c r="C129" s="51">
        <v>14813</v>
      </c>
      <c r="E129" s="51" t="s">
        <v>18</v>
      </c>
      <c r="F129" s="51" t="s">
        <v>21</v>
      </c>
      <c r="G129" s="51" t="s">
        <v>16</v>
      </c>
      <c r="J129" s="51" t="s">
        <v>18</v>
      </c>
      <c r="K129" s="51" t="s">
        <v>16</v>
      </c>
      <c r="Q1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0" spans="1:17" ht="17.100000000000001" customHeight="1" x14ac:dyDescent="0.45">
      <c r="A130" s="51" t="s">
        <v>241</v>
      </c>
      <c r="B130" s="51" t="s">
        <v>113</v>
      </c>
      <c r="C130" s="51">
        <v>14813</v>
      </c>
      <c r="E130" s="51" t="s">
        <v>32</v>
      </c>
      <c r="F130" s="51" t="s">
        <v>21</v>
      </c>
      <c r="G130" s="51" t="s">
        <v>31</v>
      </c>
      <c r="J130" s="51" t="s">
        <v>32</v>
      </c>
      <c r="K130" s="51" t="s">
        <v>31</v>
      </c>
      <c r="Q1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1" spans="1:17" ht="17.100000000000001" customHeight="1" x14ac:dyDescent="0.45">
      <c r="A131" s="51" t="s">
        <v>242</v>
      </c>
      <c r="B131" s="51" t="s">
        <v>113</v>
      </c>
      <c r="C131" s="51">
        <v>14813</v>
      </c>
      <c r="E131" s="51" t="s">
        <v>32</v>
      </c>
      <c r="F131" s="51" t="s">
        <v>21</v>
      </c>
      <c r="G131" s="51" t="s">
        <v>31</v>
      </c>
      <c r="J131" s="51" t="s">
        <v>32</v>
      </c>
      <c r="K131" s="51" t="s">
        <v>31</v>
      </c>
      <c r="Q1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2" spans="1:17" ht="17.100000000000001" customHeight="1" x14ac:dyDescent="0.45">
      <c r="A132" s="51" t="s">
        <v>243</v>
      </c>
      <c r="B132" s="51" t="s">
        <v>113</v>
      </c>
      <c r="C132" s="51">
        <v>14813</v>
      </c>
      <c r="E132" s="51" t="s">
        <v>18</v>
      </c>
      <c r="F132" s="51" t="s">
        <v>21</v>
      </c>
      <c r="G132" s="51" t="s">
        <v>16</v>
      </c>
      <c r="J132" s="51" t="s">
        <v>18</v>
      </c>
      <c r="K132" s="51" t="s">
        <v>16</v>
      </c>
      <c r="Q1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3" spans="1:17" ht="17.100000000000001" customHeight="1" x14ac:dyDescent="0.45">
      <c r="A133" s="51" t="s">
        <v>244</v>
      </c>
      <c r="B133" s="51" t="s">
        <v>113</v>
      </c>
      <c r="C133" s="51">
        <v>14813</v>
      </c>
      <c r="E133" s="51" t="s">
        <v>18</v>
      </c>
      <c r="F133" s="51" t="s">
        <v>21</v>
      </c>
      <c r="G133" s="51" t="s">
        <v>16</v>
      </c>
      <c r="J133" s="51" t="s">
        <v>18</v>
      </c>
      <c r="K133" s="51" t="s">
        <v>16</v>
      </c>
      <c r="Q1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4" spans="1:17" ht="17.100000000000001" customHeight="1" x14ac:dyDescent="0.45">
      <c r="A134" s="51" t="s">
        <v>245</v>
      </c>
      <c r="B134" s="51" t="s">
        <v>113</v>
      </c>
      <c r="C134" s="51">
        <v>14813</v>
      </c>
      <c r="E134" s="51" t="s">
        <v>18</v>
      </c>
      <c r="F134" s="51" t="s">
        <v>21</v>
      </c>
      <c r="G134" s="51" t="s">
        <v>16</v>
      </c>
      <c r="J134" s="51" t="s">
        <v>18</v>
      </c>
      <c r="K134" s="51" t="s">
        <v>16</v>
      </c>
      <c r="Q1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5" spans="1:17" ht="17.100000000000001" customHeight="1" x14ac:dyDescent="0.45">
      <c r="A135" s="51" t="s">
        <v>246</v>
      </c>
      <c r="B135" s="51" t="s">
        <v>113</v>
      </c>
      <c r="C135" s="51">
        <v>14813</v>
      </c>
      <c r="E135" s="51" t="s">
        <v>18</v>
      </c>
      <c r="F135" s="51" t="s">
        <v>21</v>
      </c>
      <c r="G135" s="51" t="s">
        <v>16</v>
      </c>
      <c r="J135" s="51" t="s">
        <v>18</v>
      </c>
      <c r="K135" s="51" t="s">
        <v>16</v>
      </c>
      <c r="Q1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6" spans="1:17" ht="17.100000000000001" customHeight="1" x14ac:dyDescent="0.45">
      <c r="A136" s="51" t="s">
        <v>247</v>
      </c>
      <c r="B136" s="51" t="s">
        <v>113</v>
      </c>
      <c r="C136" s="51">
        <v>14813</v>
      </c>
      <c r="E136" s="51" t="s">
        <v>18</v>
      </c>
      <c r="F136" s="51" t="s">
        <v>21</v>
      </c>
      <c r="G136" s="51" t="s">
        <v>16</v>
      </c>
      <c r="J136" s="51" t="s">
        <v>18</v>
      </c>
      <c r="K136" s="51" t="s">
        <v>16</v>
      </c>
      <c r="Q1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7" spans="1:17" ht="17.100000000000001" customHeight="1" x14ac:dyDescent="0.45">
      <c r="A137" s="51" t="s">
        <v>248</v>
      </c>
      <c r="B137" s="51" t="s">
        <v>113</v>
      </c>
      <c r="C137" s="51">
        <v>14813</v>
      </c>
      <c r="E137" s="51" t="s">
        <v>18</v>
      </c>
      <c r="F137" s="51" t="s">
        <v>21</v>
      </c>
      <c r="G137" s="51" t="s">
        <v>16</v>
      </c>
      <c r="J137" s="51" t="s">
        <v>18</v>
      </c>
      <c r="K137" s="51" t="s">
        <v>16</v>
      </c>
      <c r="Q1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8" spans="1:17" ht="17.100000000000001" customHeight="1" x14ac:dyDescent="0.45">
      <c r="A138" s="51" t="s">
        <v>249</v>
      </c>
      <c r="B138" s="51" t="s">
        <v>113</v>
      </c>
      <c r="C138" s="51">
        <v>14813</v>
      </c>
      <c r="E138" s="51" t="s">
        <v>32</v>
      </c>
      <c r="F138" s="51" t="s">
        <v>21</v>
      </c>
      <c r="G138" s="51" t="s">
        <v>31</v>
      </c>
      <c r="J138" s="51" t="s">
        <v>32</v>
      </c>
      <c r="K138" s="51" t="s">
        <v>31</v>
      </c>
      <c r="Q1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9" spans="1:17" ht="17.100000000000001" customHeight="1" x14ac:dyDescent="0.45">
      <c r="A139" s="51" t="s">
        <v>250</v>
      </c>
      <c r="B139" s="51" t="s">
        <v>113</v>
      </c>
      <c r="C139" s="51">
        <v>14813</v>
      </c>
      <c r="E139" s="51" t="s">
        <v>32</v>
      </c>
      <c r="F139" s="51" t="s">
        <v>21</v>
      </c>
      <c r="G139" s="51" t="s">
        <v>31</v>
      </c>
      <c r="J139" s="51" t="s">
        <v>32</v>
      </c>
      <c r="K139" s="51" t="s">
        <v>31</v>
      </c>
      <c r="Q1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0" spans="1:17" ht="17.100000000000001" customHeight="1" x14ac:dyDescent="0.45">
      <c r="A140" s="51" t="s">
        <v>251</v>
      </c>
      <c r="B140" s="51" t="s">
        <v>113</v>
      </c>
      <c r="C140" s="51">
        <v>14813</v>
      </c>
      <c r="E140" s="51" t="s">
        <v>18</v>
      </c>
      <c r="F140" s="51" t="s">
        <v>21</v>
      </c>
      <c r="G140" s="51" t="s">
        <v>16</v>
      </c>
      <c r="J140" s="51" t="s">
        <v>18</v>
      </c>
      <c r="K140" s="51" t="s">
        <v>16</v>
      </c>
      <c r="Q1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1" spans="1:17" ht="17.100000000000001" customHeight="1" x14ac:dyDescent="0.45">
      <c r="A141" s="51" t="s">
        <v>252</v>
      </c>
      <c r="B141" s="51" t="s">
        <v>113</v>
      </c>
      <c r="C141" s="51">
        <v>14813</v>
      </c>
      <c r="E141" s="51" t="s">
        <v>18</v>
      </c>
      <c r="F141" s="51" t="s">
        <v>21</v>
      </c>
      <c r="G141" s="51" t="s">
        <v>16</v>
      </c>
      <c r="J141" s="51" t="s">
        <v>18</v>
      </c>
      <c r="K141" s="51" t="s">
        <v>16</v>
      </c>
      <c r="Q1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2" spans="1:17" ht="17.100000000000001" customHeight="1" x14ac:dyDescent="0.45">
      <c r="A142" s="51" t="s">
        <v>253</v>
      </c>
      <c r="B142" s="51" t="s">
        <v>113</v>
      </c>
      <c r="C142" s="51">
        <v>14813</v>
      </c>
      <c r="E142" s="51" t="s">
        <v>18</v>
      </c>
      <c r="F142" s="51" t="s">
        <v>21</v>
      </c>
      <c r="G142" s="51" t="s">
        <v>16</v>
      </c>
      <c r="J142" s="51" t="s">
        <v>18</v>
      </c>
      <c r="K142" s="51" t="s">
        <v>16</v>
      </c>
      <c r="Q1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3" spans="1:17" ht="17.100000000000001" customHeight="1" x14ac:dyDescent="0.45">
      <c r="A143" s="51" t="s">
        <v>254</v>
      </c>
      <c r="B143" s="51" t="s">
        <v>113</v>
      </c>
      <c r="C143" s="51">
        <v>14813</v>
      </c>
      <c r="E143" s="51" t="s">
        <v>25</v>
      </c>
      <c r="F143" s="51" t="s">
        <v>21</v>
      </c>
      <c r="G143" s="51" t="s">
        <v>16</v>
      </c>
      <c r="J143" s="51" t="s">
        <v>25</v>
      </c>
      <c r="K143" s="51" t="s">
        <v>16</v>
      </c>
      <c r="Q1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4" spans="1:17" ht="17.100000000000001" customHeight="1" x14ac:dyDescent="0.45">
      <c r="A144" s="51" t="s">
        <v>255</v>
      </c>
      <c r="B144" s="51" t="s">
        <v>113</v>
      </c>
      <c r="C144" s="51">
        <v>14813</v>
      </c>
      <c r="E144" s="51" t="s">
        <v>32</v>
      </c>
      <c r="F144" s="51" t="s">
        <v>21</v>
      </c>
      <c r="G144" s="51" t="s">
        <v>31</v>
      </c>
      <c r="J144" s="51" t="s">
        <v>32</v>
      </c>
      <c r="K144" s="51" t="s">
        <v>31</v>
      </c>
      <c r="Q1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5" spans="1:17" ht="17.100000000000001" customHeight="1" x14ac:dyDescent="0.45">
      <c r="A145" s="51" t="s">
        <v>256</v>
      </c>
      <c r="B145" s="51" t="s">
        <v>113</v>
      </c>
      <c r="C145" s="51">
        <v>14813</v>
      </c>
      <c r="E145" s="51" t="s">
        <v>32</v>
      </c>
      <c r="F145" s="51" t="s">
        <v>21</v>
      </c>
      <c r="G145" s="51" t="s">
        <v>31</v>
      </c>
      <c r="J145" s="51" t="s">
        <v>32</v>
      </c>
      <c r="K145" s="51" t="s">
        <v>31</v>
      </c>
      <c r="Q1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6" spans="1:17" ht="17.100000000000001" customHeight="1" x14ac:dyDescent="0.45">
      <c r="A146" s="51" t="s">
        <v>257</v>
      </c>
      <c r="B146" s="51" t="s">
        <v>113</v>
      </c>
      <c r="C146" s="51">
        <v>14813</v>
      </c>
      <c r="E146" s="51" t="s">
        <v>32</v>
      </c>
      <c r="F146" s="51" t="s">
        <v>21</v>
      </c>
      <c r="G146" s="51" t="s">
        <v>31</v>
      </c>
      <c r="J146" s="51" t="s">
        <v>32</v>
      </c>
      <c r="K146" s="51" t="s">
        <v>31</v>
      </c>
      <c r="Q1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" spans="1:17" ht="17.100000000000001" customHeight="1" x14ac:dyDescent="0.45">
      <c r="A147" s="51" t="s">
        <v>258</v>
      </c>
      <c r="B147" s="51" t="s">
        <v>113</v>
      </c>
      <c r="C147" s="51">
        <v>14813</v>
      </c>
      <c r="E147" s="51" t="s">
        <v>18</v>
      </c>
      <c r="F147" s="51" t="s">
        <v>21</v>
      </c>
      <c r="G147" s="51" t="s">
        <v>16</v>
      </c>
      <c r="J147" s="51" t="s">
        <v>18</v>
      </c>
      <c r="K147" s="51" t="s">
        <v>16</v>
      </c>
      <c r="Q1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8" spans="1:17" ht="17.100000000000001" customHeight="1" x14ac:dyDescent="0.45">
      <c r="A148" s="51" t="s">
        <v>259</v>
      </c>
      <c r="B148" s="51" t="s">
        <v>113</v>
      </c>
      <c r="C148" s="51">
        <v>14813</v>
      </c>
      <c r="E148" s="51" t="s">
        <v>32</v>
      </c>
      <c r="F148" s="51" t="s">
        <v>21</v>
      </c>
      <c r="G148" s="51" t="s">
        <v>31</v>
      </c>
      <c r="J148" s="51" t="s">
        <v>32</v>
      </c>
      <c r="K148" s="51" t="s">
        <v>31</v>
      </c>
      <c r="Q1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" spans="1:17" ht="17.100000000000001" customHeight="1" x14ac:dyDescent="0.45">
      <c r="A149" s="51" t="s">
        <v>260</v>
      </c>
      <c r="B149" s="51" t="s">
        <v>113</v>
      </c>
      <c r="C149" s="51">
        <v>14813</v>
      </c>
      <c r="E149" s="51" t="s">
        <v>18</v>
      </c>
      <c r="F149" s="51" t="s">
        <v>21</v>
      </c>
      <c r="G149" s="51" t="s">
        <v>16</v>
      </c>
      <c r="J149" s="51" t="s">
        <v>18</v>
      </c>
      <c r="K149" s="51" t="s">
        <v>16</v>
      </c>
      <c r="Q1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0" spans="1:17" ht="17.100000000000001" customHeight="1" x14ac:dyDescent="0.45">
      <c r="A150" s="51" t="s">
        <v>261</v>
      </c>
      <c r="B150" s="51" t="s">
        <v>113</v>
      </c>
      <c r="C150" s="51">
        <v>14813</v>
      </c>
      <c r="E150" s="51" t="s">
        <v>32</v>
      </c>
      <c r="F150" s="51" t="s">
        <v>21</v>
      </c>
      <c r="G150" s="51" t="s">
        <v>31</v>
      </c>
      <c r="J150" s="51" t="s">
        <v>32</v>
      </c>
      <c r="K150" s="51" t="s">
        <v>31</v>
      </c>
      <c r="Q1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" spans="1:17" ht="17.100000000000001" customHeight="1" x14ac:dyDescent="0.45">
      <c r="A151" s="51" t="s">
        <v>262</v>
      </c>
      <c r="B151" s="51" t="s">
        <v>113</v>
      </c>
      <c r="C151" s="51">
        <v>14813</v>
      </c>
      <c r="E151" s="51" t="s">
        <v>18</v>
      </c>
      <c r="F151" s="51" t="s">
        <v>21</v>
      </c>
      <c r="G151" s="51" t="s">
        <v>16</v>
      </c>
      <c r="J151" s="51" t="s">
        <v>18</v>
      </c>
      <c r="K151" s="51" t="s">
        <v>16</v>
      </c>
      <c r="Q1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2" spans="1:17" ht="17.100000000000001" customHeight="1" x14ac:dyDescent="0.45">
      <c r="A152" s="51" t="s">
        <v>263</v>
      </c>
      <c r="B152" s="51" t="s">
        <v>113</v>
      </c>
      <c r="C152" s="51">
        <v>14813</v>
      </c>
      <c r="E152" s="51" t="s">
        <v>18</v>
      </c>
      <c r="F152" s="51" t="s">
        <v>21</v>
      </c>
      <c r="G152" s="51" t="s">
        <v>16</v>
      </c>
      <c r="J152" s="51" t="s">
        <v>18</v>
      </c>
      <c r="K152" s="51" t="s">
        <v>16</v>
      </c>
      <c r="Q1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3" spans="1:17" ht="17.100000000000001" customHeight="1" x14ac:dyDescent="0.45">
      <c r="A153" s="51" t="s">
        <v>264</v>
      </c>
      <c r="B153" s="51" t="s">
        <v>113</v>
      </c>
      <c r="C153" s="51">
        <v>14813</v>
      </c>
      <c r="E153" s="51" t="s">
        <v>32</v>
      </c>
      <c r="F153" s="51" t="s">
        <v>21</v>
      </c>
      <c r="G153" s="51" t="s">
        <v>31</v>
      </c>
      <c r="J153" s="51" t="s">
        <v>32</v>
      </c>
      <c r="K153" s="51" t="s">
        <v>31</v>
      </c>
      <c r="Q1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4" spans="1:17" ht="17.100000000000001" customHeight="1" x14ac:dyDescent="0.45">
      <c r="A154" s="51" t="s">
        <v>265</v>
      </c>
      <c r="B154" s="51" t="s">
        <v>113</v>
      </c>
      <c r="C154" s="51">
        <v>14813</v>
      </c>
      <c r="E154" s="51" t="s">
        <v>18</v>
      </c>
      <c r="F154" s="51" t="s">
        <v>21</v>
      </c>
      <c r="G154" s="51" t="s">
        <v>16</v>
      </c>
      <c r="J154" s="51" t="s">
        <v>18</v>
      </c>
      <c r="K154" s="51" t="s">
        <v>16</v>
      </c>
      <c r="Q1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5" spans="1:17" ht="17.100000000000001" customHeight="1" x14ac:dyDescent="0.45">
      <c r="A155" s="51" t="s">
        <v>266</v>
      </c>
      <c r="B155" s="51" t="s">
        <v>113</v>
      </c>
      <c r="C155" s="51">
        <v>14813</v>
      </c>
      <c r="E155" s="51" t="s">
        <v>18</v>
      </c>
      <c r="F155" s="51" t="s">
        <v>21</v>
      </c>
      <c r="G155" s="51" t="s">
        <v>16</v>
      </c>
      <c r="J155" s="51" t="s">
        <v>18</v>
      </c>
      <c r="K155" s="51" t="s">
        <v>16</v>
      </c>
      <c r="Q1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6" spans="1:17" ht="17.100000000000001" customHeight="1" x14ac:dyDescent="0.45">
      <c r="A156" s="51" t="s">
        <v>267</v>
      </c>
      <c r="B156" s="51" t="s">
        <v>113</v>
      </c>
      <c r="C156" s="51">
        <v>14813</v>
      </c>
      <c r="E156" s="51" t="s">
        <v>32</v>
      </c>
      <c r="F156" s="51" t="s">
        <v>21</v>
      </c>
      <c r="G156" s="51" t="s">
        <v>31</v>
      </c>
      <c r="J156" s="51" t="s">
        <v>32</v>
      </c>
      <c r="K156" s="51" t="s">
        <v>31</v>
      </c>
      <c r="Q1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7" spans="1:17" ht="17.100000000000001" customHeight="1" x14ac:dyDescent="0.45">
      <c r="A157" s="51" t="s">
        <v>268</v>
      </c>
      <c r="B157" s="51" t="s">
        <v>113</v>
      </c>
      <c r="C157" s="51">
        <v>14813</v>
      </c>
      <c r="E157" s="51" t="s">
        <v>18</v>
      </c>
      <c r="F157" s="51" t="s">
        <v>21</v>
      </c>
      <c r="G157" s="51" t="s">
        <v>16</v>
      </c>
      <c r="J157" s="51" t="s">
        <v>18</v>
      </c>
      <c r="K157" s="51" t="s">
        <v>16</v>
      </c>
      <c r="Q1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8" spans="1:17" ht="17.100000000000001" customHeight="1" x14ac:dyDescent="0.45">
      <c r="A158" s="51" t="s">
        <v>269</v>
      </c>
      <c r="B158" s="51" t="s">
        <v>113</v>
      </c>
      <c r="C158" s="51">
        <v>14813</v>
      </c>
      <c r="E158" s="51" t="s">
        <v>18</v>
      </c>
      <c r="F158" s="51" t="s">
        <v>21</v>
      </c>
      <c r="G158" s="51" t="s">
        <v>16</v>
      </c>
      <c r="J158" s="51" t="s">
        <v>18</v>
      </c>
      <c r="K158" s="51" t="s">
        <v>16</v>
      </c>
      <c r="Q1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" spans="1:17" ht="17.100000000000001" customHeight="1" x14ac:dyDescent="0.45">
      <c r="A159" s="51" t="s">
        <v>270</v>
      </c>
      <c r="B159" s="51" t="s">
        <v>113</v>
      </c>
      <c r="C159" s="51">
        <v>14813</v>
      </c>
      <c r="E159" s="51" t="s">
        <v>18</v>
      </c>
      <c r="F159" s="51" t="s">
        <v>21</v>
      </c>
      <c r="G159" s="51" t="s">
        <v>16</v>
      </c>
      <c r="J159" s="51" t="s">
        <v>18</v>
      </c>
      <c r="K159" s="51" t="s">
        <v>16</v>
      </c>
      <c r="Q1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0" spans="1:17" ht="17.100000000000001" customHeight="1" x14ac:dyDescent="0.45">
      <c r="A160" s="51" t="s">
        <v>271</v>
      </c>
      <c r="B160" s="51" t="s">
        <v>113</v>
      </c>
      <c r="C160" s="51">
        <v>14813</v>
      </c>
      <c r="E160" s="51" t="s">
        <v>18</v>
      </c>
      <c r="F160" s="51" t="s">
        <v>21</v>
      </c>
      <c r="G160" s="51" t="s">
        <v>16</v>
      </c>
      <c r="J160" s="51" t="s">
        <v>18</v>
      </c>
      <c r="K160" s="51" t="s">
        <v>16</v>
      </c>
      <c r="Q1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" spans="1:17" ht="17.100000000000001" customHeight="1" x14ac:dyDescent="0.45">
      <c r="A161" s="51" t="s">
        <v>272</v>
      </c>
      <c r="B161" s="51" t="s">
        <v>113</v>
      </c>
      <c r="C161" s="51">
        <v>14813</v>
      </c>
      <c r="E161" s="51" t="s">
        <v>18</v>
      </c>
      <c r="F161" s="51" t="s">
        <v>21</v>
      </c>
      <c r="G161" s="51" t="s">
        <v>16</v>
      </c>
      <c r="J161" s="51" t="s">
        <v>18</v>
      </c>
      <c r="K161" s="51" t="s">
        <v>16</v>
      </c>
      <c r="Q1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2" spans="1:17" ht="17.100000000000001" customHeight="1" x14ac:dyDescent="0.45">
      <c r="A162" s="51" t="s">
        <v>273</v>
      </c>
      <c r="B162" s="51" t="s">
        <v>113</v>
      </c>
      <c r="C162" s="51">
        <v>14813</v>
      </c>
      <c r="E162" s="51" t="s">
        <v>32</v>
      </c>
      <c r="F162" s="51" t="s">
        <v>21</v>
      </c>
      <c r="G162" s="51" t="s">
        <v>31</v>
      </c>
      <c r="J162" s="51" t="s">
        <v>32</v>
      </c>
      <c r="K162" s="51" t="s">
        <v>31</v>
      </c>
      <c r="Q1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3" spans="1:17" ht="17.100000000000001" customHeight="1" x14ac:dyDescent="0.45">
      <c r="A163" s="51" t="s">
        <v>274</v>
      </c>
      <c r="B163" s="51" t="s">
        <v>113</v>
      </c>
      <c r="C163" s="51">
        <v>14813</v>
      </c>
      <c r="E163" s="51" t="s">
        <v>32</v>
      </c>
      <c r="F163" s="51" t="s">
        <v>21</v>
      </c>
      <c r="G163" s="51" t="s">
        <v>31</v>
      </c>
      <c r="J163" s="51" t="s">
        <v>32</v>
      </c>
      <c r="K163" s="51" t="s">
        <v>31</v>
      </c>
      <c r="Q1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" spans="1:17" ht="17.100000000000001" customHeight="1" x14ac:dyDescent="0.45">
      <c r="A164" s="51" t="s">
        <v>275</v>
      </c>
      <c r="B164" s="51" t="s">
        <v>113</v>
      </c>
      <c r="C164" s="51">
        <v>14813</v>
      </c>
      <c r="E164" s="51" t="s">
        <v>32</v>
      </c>
      <c r="F164" s="51" t="s">
        <v>21</v>
      </c>
      <c r="G164" s="51" t="s">
        <v>31</v>
      </c>
      <c r="J164" s="51" t="s">
        <v>32</v>
      </c>
      <c r="K164" s="51" t="s">
        <v>31</v>
      </c>
      <c r="Q1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5" spans="1:17" ht="17.100000000000001" customHeight="1" x14ac:dyDescent="0.45">
      <c r="A165" s="51" t="s">
        <v>276</v>
      </c>
      <c r="B165" s="51" t="s">
        <v>113</v>
      </c>
      <c r="C165" s="51">
        <v>14813</v>
      </c>
      <c r="E165" s="51" t="s">
        <v>32</v>
      </c>
      <c r="F165" s="51" t="s">
        <v>21</v>
      </c>
      <c r="G165" s="51" t="s">
        <v>31</v>
      </c>
      <c r="J165" s="51" t="s">
        <v>32</v>
      </c>
      <c r="K165" s="51" t="s">
        <v>31</v>
      </c>
      <c r="Q1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6" spans="1:17" ht="17.100000000000001" customHeight="1" x14ac:dyDescent="0.45">
      <c r="A166" s="51" t="s">
        <v>277</v>
      </c>
      <c r="B166" s="51" t="s">
        <v>113</v>
      </c>
      <c r="C166" s="51">
        <v>14813</v>
      </c>
      <c r="E166" s="51" t="s">
        <v>18</v>
      </c>
      <c r="F166" s="51" t="s">
        <v>21</v>
      </c>
      <c r="G166" s="51" t="s">
        <v>16</v>
      </c>
      <c r="J166" s="51" t="s">
        <v>18</v>
      </c>
      <c r="K166" s="51" t="s">
        <v>16</v>
      </c>
      <c r="Q1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7" spans="1:17" ht="17.100000000000001" customHeight="1" x14ac:dyDescent="0.45">
      <c r="A167" s="51" t="s">
        <v>278</v>
      </c>
      <c r="B167" s="51" t="s">
        <v>113</v>
      </c>
      <c r="C167" s="51">
        <v>14813</v>
      </c>
      <c r="E167" s="51" t="s">
        <v>32</v>
      </c>
      <c r="F167" s="51" t="s">
        <v>21</v>
      </c>
      <c r="G167" s="51" t="s">
        <v>31</v>
      </c>
      <c r="J167" s="51" t="s">
        <v>32</v>
      </c>
      <c r="K167" s="51" t="s">
        <v>31</v>
      </c>
      <c r="Q1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8" spans="1:17" ht="17.100000000000001" customHeight="1" x14ac:dyDescent="0.45">
      <c r="A168" s="51" t="s">
        <v>279</v>
      </c>
      <c r="B168" s="51" t="s">
        <v>113</v>
      </c>
      <c r="C168" s="51">
        <v>14813</v>
      </c>
      <c r="E168" s="51" t="s">
        <v>32</v>
      </c>
      <c r="F168" s="51" t="s">
        <v>21</v>
      </c>
      <c r="G168" s="51" t="s">
        <v>31</v>
      </c>
      <c r="J168" s="51" t="s">
        <v>32</v>
      </c>
      <c r="K168" s="51" t="s">
        <v>31</v>
      </c>
      <c r="Q1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9" spans="1:17" ht="17.100000000000001" customHeight="1" x14ac:dyDescent="0.45">
      <c r="A169" s="51" t="s">
        <v>280</v>
      </c>
      <c r="B169" s="51" t="s">
        <v>113</v>
      </c>
      <c r="C169" s="51">
        <v>14813</v>
      </c>
      <c r="E169" s="51" t="s">
        <v>18</v>
      </c>
      <c r="F169" s="51" t="s">
        <v>21</v>
      </c>
      <c r="G169" s="51" t="s">
        <v>16</v>
      </c>
      <c r="J169" s="51" t="s">
        <v>18</v>
      </c>
      <c r="K169" s="51" t="s">
        <v>16</v>
      </c>
      <c r="Q1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0" spans="1:17" ht="17.100000000000001" customHeight="1" x14ac:dyDescent="0.45">
      <c r="A170" s="51" t="s">
        <v>281</v>
      </c>
      <c r="B170" s="51" t="s">
        <v>113</v>
      </c>
      <c r="C170" s="51">
        <v>14813</v>
      </c>
      <c r="E170" s="51" t="s">
        <v>18</v>
      </c>
      <c r="F170" s="51" t="s">
        <v>21</v>
      </c>
      <c r="G170" s="51" t="s">
        <v>16</v>
      </c>
      <c r="J170" s="51" t="s">
        <v>18</v>
      </c>
      <c r="K170" s="51" t="s">
        <v>16</v>
      </c>
      <c r="Q1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1" spans="1:17" ht="17.100000000000001" customHeight="1" x14ac:dyDescent="0.45">
      <c r="A171" s="51" t="s">
        <v>282</v>
      </c>
      <c r="B171" s="51" t="s">
        <v>113</v>
      </c>
      <c r="C171" s="51">
        <v>14813</v>
      </c>
      <c r="E171" s="51" t="s">
        <v>25</v>
      </c>
      <c r="F171" s="51" t="s">
        <v>21</v>
      </c>
      <c r="G171" s="51" t="s">
        <v>31</v>
      </c>
      <c r="J171" s="51" t="s">
        <v>32</v>
      </c>
      <c r="K171" s="51" t="s">
        <v>31</v>
      </c>
      <c r="Q1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2" spans="1:17" ht="17.100000000000001" customHeight="1" x14ac:dyDescent="0.45">
      <c r="A172" s="51" t="s">
        <v>283</v>
      </c>
      <c r="B172" s="51" t="s">
        <v>113</v>
      </c>
      <c r="C172" s="51">
        <v>14813</v>
      </c>
      <c r="E172" s="51" t="s">
        <v>18</v>
      </c>
      <c r="F172" s="51" t="s">
        <v>21</v>
      </c>
      <c r="G172" s="51" t="s">
        <v>16</v>
      </c>
      <c r="J172" s="51" t="s">
        <v>25</v>
      </c>
      <c r="K172" s="51" t="s">
        <v>16</v>
      </c>
      <c r="Q1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3" spans="1:17" ht="17.100000000000001" customHeight="1" x14ac:dyDescent="0.45">
      <c r="A173" s="51" t="s">
        <v>284</v>
      </c>
      <c r="B173" s="51" t="s">
        <v>113</v>
      </c>
      <c r="C173" s="51">
        <v>14813</v>
      </c>
      <c r="E173" s="51" t="s">
        <v>18</v>
      </c>
      <c r="F173" s="51" t="s">
        <v>21</v>
      </c>
      <c r="G173" s="51" t="s">
        <v>16</v>
      </c>
      <c r="J173" s="51" t="s">
        <v>18</v>
      </c>
      <c r="K173" s="51" t="s">
        <v>16</v>
      </c>
      <c r="Q1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4" spans="1:17" ht="17.100000000000001" customHeight="1" x14ac:dyDescent="0.45">
      <c r="A174" s="51" t="s">
        <v>285</v>
      </c>
      <c r="B174" s="51" t="s">
        <v>113</v>
      </c>
      <c r="C174" s="51">
        <v>14813</v>
      </c>
      <c r="E174" s="51" t="s">
        <v>18</v>
      </c>
      <c r="F174" s="51" t="s">
        <v>21</v>
      </c>
      <c r="G174" s="51" t="s">
        <v>16</v>
      </c>
      <c r="J174" s="51" t="s">
        <v>18</v>
      </c>
      <c r="K174" s="51" t="s">
        <v>16</v>
      </c>
      <c r="Q1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5" spans="1:17" ht="17.100000000000001" customHeight="1" x14ac:dyDescent="0.45">
      <c r="A175" s="51" t="s">
        <v>286</v>
      </c>
      <c r="B175" s="51" t="s">
        <v>113</v>
      </c>
      <c r="C175" s="51">
        <v>14813</v>
      </c>
      <c r="E175" s="51" t="s">
        <v>32</v>
      </c>
      <c r="F175" s="51" t="s">
        <v>21</v>
      </c>
      <c r="G175" s="51" t="s">
        <v>31</v>
      </c>
      <c r="J175" s="51" t="s">
        <v>32</v>
      </c>
      <c r="K175" s="51" t="s">
        <v>31</v>
      </c>
      <c r="Q1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6" spans="1:17" ht="17.100000000000001" customHeight="1" x14ac:dyDescent="0.45">
      <c r="A176" s="51" t="s">
        <v>287</v>
      </c>
      <c r="B176" s="51" t="s">
        <v>113</v>
      </c>
      <c r="C176" s="51">
        <v>14813</v>
      </c>
      <c r="E176" s="51" t="s">
        <v>32</v>
      </c>
      <c r="F176" s="51" t="s">
        <v>21</v>
      </c>
      <c r="G176" s="51" t="s">
        <v>31</v>
      </c>
      <c r="J176" s="51" t="s">
        <v>32</v>
      </c>
      <c r="K176" s="51" t="s">
        <v>31</v>
      </c>
      <c r="Q1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7" spans="1:17" ht="17.100000000000001" customHeight="1" x14ac:dyDescent="0.45">
      <c r="A177" s="51" t="s">
        <v>288</v>
      </c>
      <c r="B177" s="51" t="s">
        <v>113</v>
      </c>
      <c r="C177" s="51">
        <v>14813</v>
      </c>
      <c r="E177" s="51" t="s">
        <v>18</v>
      </c>
      <c r="F177" s="51" t="s">
        <v>21</v>
      </c>
      <c r="G177" s="51" t="s">
        <v>16</v>
      </c>
      <c r="J177" s="51" t="s">
        <v>18</v>
      </c>
      <c r="K177" s="51" t="s">
        <v>16</v>
      </c>
      <c r="Q1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8" spans="1:17" ht="17.100000000000001" customHeight="1" x14ac:dyDescent="0.45">
      <c r="A178" s="51" t="s">
        <v>289</v>
      </c>
      <c r="B178" s="51" t="s">
        <v>113</v>
      </c>
      <c r="C178" s="51">
        <v>14813</v>
      </c>
      <c r="E178" s="51" t="s">
        <v>18</v>
      </c>
      <c r="F178" s="51" t="s">
        <v>21</v>
      </c>
      <c r="G178" s="51" t="s">
        <v>16</v>
      </c>
      <c r="J178" s="51" t="s">
        <v>18</v>
      </c>
      <c r="K178" s="51" t="s">
        <v>16</v>
      </c>
      <c r="Q1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9" spans="1:17" ht="17.100000000000001" customHeight="1" x14ac:dyDescent="0.45">
      <c r="A179" s="51" t="s">
        <v>290</v>
      </c>
      <c r="B179" s="51" t="s">
        <v>113</v>
      </c>
      <c r="C179" s="51">
        <v>14813</v>
      </c>
      <c r="E179" s="51" t="s">
        <v>22</v>
      </c>
      <c r="F179" s="51" t="s">
        <v>21</v>
      </c>
      <c r="G179" s="51" t="s">
        <v>16</v>
      </c>
      <c r="J179" s="51" t="s">
        <v>18</v>
      </c>
      <c r="K179" s="51" t="s">
        <v>16</v>
      </c>
      <c r="Q1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0" spans="1:17" ht="17.100000000000001" customHeight="1" x14ac:dyDescent="0.45">
      <c r="A180" s="51" t="s">
        <v>291</v>
      </c>
      <c r="B180" s="51" t="s">
        <v>113</v>
      </c>
      <c r="C180" s="51">
        <v>14813</v>
      </c>
      <c r="E180" s="51" t="s">
        <v>18</v>
      </c>
      <c r="F180" s="51" t="s">
        <v>21</v>
      </c>
      <c r="G180" s="51" t="s">
        <v>16</v>
      </c>
      <c r="J180" s="51" t="s">
        <v>18</v>
      </c>
      <c r="K180" s="51" t="s">
        <v>16</v>
      </c>
      <c r="Q1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1" spans="1:17" ht="17.100000000000001" customHeight="1" x14ac:dyDescent="0.45">
      <c r="A181" s="51" t="s">
        <v>292</v>
      </c>
      <c r="B181" s="51" t="s">
        <v>113</v>
      </c>
      <c r="C181" s="51">
        <v>14813</v>
      </c>
      <c r="E181" s="51" t="s">
        <v>25</v>
      </c>
      <c r="F181" s="51" t="s">
        <v>21</v>
      </c>
      <c r="G181" s="51" t="s">
        <v>16</v>
      </c>
      <c r="J181" s="51" t="s">
        <v>18</v>
      </c>
      <c r="K181" s="51" t="s">
        <v>16</v>
      </c>
      <c r="Q1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2" spans="1:17" ht="17.100000000000001" customHeight="1" x14ac:dyDescent="0.45">
      <c r="A182" s="51" t="s">
        <v>293</v>
      </c>
      <c r="B182" s="51" t="s">
        <v>113</v>
      </c>
      <c r="C182" s="51">
        <v>14813</v>
      </c>
      <c r="E182" s="51" t="s">
        <v>18</v>
      </c>
      <c r="F182" s="51" t="s">
        <v>21</v>
      </c>
      <c r="G182" s="51" t="s">
        <v>16</v>
      </c>
      <c r="J182" s="51" t="s">
        <v>25</v>
      </c>
      <c r="K182" s="51" t="s">
        <v>16</v>
      </c>
      <c r="Q1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3" spans="1:17" ht="17.100000000000001" customHeight="1" x14ac:dyDescent="0.45">
      <c r="A183" s="51" t="s">
        <v>294</v>
      </c>
      <c r="B183" s="51" t="s">
        <v>113</v>
      </c>
      <c r="C183" s="51">
        <v>14813</v>
      </c>
      <c r="E183" s="51" t="s">
        <v>32</v>
      </c>
      <c r="F183" s="51" t="s">
        <v>21</v>
      </c>
      <c r="G183" s="51" t="s">
        <v>31</v>
      </c>
      <c r="J183" s="51" t="s">
        <v>32</v>
      </c>
      <c r="K183" s="51" t="s">
        <v>31</v>
      </c>
      <c r="Q1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4" spans="1:17" ht="17.100000000000001" customHeight="1" x14ac:dyDescent="0.45">
      <c r="A184" s="51" t="s">
        <v>295</v>
      </c>
      <c r="B184" s="51" t="s">
        <v>113</v>
      </c>
      <c r="C184" s="51">
        <v>14813</v>
      </c>
      <c r="E184" s="51" t="s">
        <v>22</v>
      </c>
      <c r="F184" s="51" t="s">
        <v>21</v>
      </c>
      <c r="G184" s="51" t="s">
        <v>16</v>
      </c>
      <c r="J184" s="51" t="s">
        <v>18</v>
      </c>
      <c r="K184" s="51" t="s">
        <v>16</v>
      </c>
      <c r="Q1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5" spans="1:17" ht="17.100000000000001" customHeight="1" x14ac:dyDescent="0.45">
      <c r="A185" s="51" t="s">
        <v>296</v>
      </c>
      <c r="B185" s="51" t="s">
        <v>113</v>
      </c>
      <c r="C185" s="51">
        <v>14813</v>
      </c>
      <c r="E185" s="51" t="s">
        <v>32</v>
      </c>
      <c r="F185" s="51" t="s">
        <v>21</v>
      </c>
      <c r="G185" s="51" t="s">
        <v>31</v>
      </c>
      <c r="J185" s="51" t="s">
        <v>32</v>
      </c>
      <c r="K185" s="51" t="s">
        <v>31</v>
      </c>
      <c r="Q1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6" spans="1:17" ht="17.100000000000001" customHeight="1" x14ac:dyDescent="0.45">
      <c r="A186" s="51" t="s">
        <v>297</v>
      </c>
      <c r="B186" s="51" t="s">
        <v>113</v>
      </c>
      <c r="C186" s="51">
        <v>14813</v>
      </c>
      <c r="E186" s="51" t="s">
        <v>32</v>
      </c>
      <c r="F186" s="51" t="s">
        <v>21</v>
      </c>
      <c r="G186" s="51" t="s">
        <v>31</v>
      </c>
      <c r="J186" s="51" t="s">
        <v>32</v>
      </c>
      <c r="K186" s="51" t="s">
        <v>31</v>
      </c>
      <c r="Q1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87" spans="1:17" ht="17.100000000000001" customHeight="1" x14ac:dyDescent="0.45">
      <c r="A187" s="51" t="s">
        <v>298</v>
      </c>
      <c r="B187" s="51" t="s">
        <v>113</v>
      </c>
      <c r="C187" s="51">
        <v>14813</v>
      </c>
      <c r="E187" s="51" t="s">
        <v>18</v>
      </c>
      <c r="F187" s="51" t="s">
        <v>21</v>
      </c>
      <c r="G187" s="51" t="s">
        <v>16</v>
      </c>
      <c r="J187" s="51" t="s">
        <v>18</v>
      </c>
      <c r="K187" s="51" t="s">
        <v>16</v>
      </c>
      <c r="Q1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8" spans="1:17" ht="17.100000000000001" customHeight="1" x14ac:dyDescent="0.45">
      <c r="A188" s="51" t="s">
        <v>299</v>
      </c>
      <c r="B188" s="51" t="s">
        <v>113</v>
      </c>
      <c r="C188" s="51">
        <v>14813</v>
      </c>
      <c r="E188" s="51" t="s">
        <v>18</v>
      </c>
      <c r="F188" s="51" t="s">
        <v>21</v>
      </c>
      <c r="G188" s="51" t="s">
        <v>16</v>
      </c>
      <c r="J188" s="51" t="s">
        <v>18</v>
      </c>
      <c r="K188" s="51" t="s">
        <v>16</v>
      </c>
      <c r="Q1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89" spans="1:17" ht="17.100000000000001" customHeight="1" x14ac:dyDescent="0.45">
      <c r="A189" s="51" t="s">
        <v>300</v>
      </c>
      <c r="B189" s="51" t="s">
        <v>113</v>
      </c>
      <c r="C189" s="51">
        <v>14813</v>
      </c>
      <c r="E189" s="51" t="s">
        <v>18</v>
      </c>
      <c r="F189" s="51" t="s">
        <v>21</v>
      </c>
      <c r="G189" s="51" t="s">
        <v>16</v>
      </c>
      <c r="J189" s="51" t="s">
        <v>18</v>
      </c>
      <c r="K189" s="51" t="s">
        <v>16</v>
      </c>
      <c r="Q1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0" spans="1:17" ht="17.100000000000001" customHeight="1" x14ac:dyDescent="0.45">
      <c r="A190" s="51" t="s">
        <v>301</v>
      </c>
      <c r="B190" s="51" t="s">
        <v>113</v>
      </c>
      <c r="C190" s="51">
        <v>14813</v>
      </c>
      <c r="E190" s="51" t="s">
        <v>32</v>
      </c>
      <c r="F190" s="51" t="s">
        <v>21</v>
      </c>
      <c r="G190" s="51" t="s">
        <v>31</v>
      </c>
      <c r="J190" s="51" t="s">
        <v>32</v>
      </c>
      <c r="K190" s="51" t="s">
        <v>31</v>
      </c>
      <c r="Q1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1" spans="1:17" ht="17.100000000000001" customHeight="1" x14ac:dyDescent="0.45">
      <c r="A191" s="51" t="s">
        <v>302</v>
      </c>
      <c r="B191" s="51" t="s">
        <v>113</v>
      </c>
      <c r="C191" s="51">
        <v>14813</v>
      </c>
      <c r="E191" s="51" t="s">
        <v>18</v>
      </c>
      <c r="F191" s="51" t="s">
        <v>21</v>
      </c>
      <c r="G191" s="51" t="s">
        <v>16</v>
      </c>
      <c r="J191" s="51" t="s">
        <v>18</v>
      </c>
      <c r="K191" s="51" t="s">
        <v>16</v>
      </c>
      <c r="Q1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" spans="1:17" ht="17.100000000000001" customHeight="1" x14ac:dyDescent="0.45">
      <c r="A192" s="51" t="s">
        <v>303</v>
      </c>
      <c r="B192" s="51" t="s">
        <v>113</v>
      </c>
      <c r="C192" s="51">
        <v>14813</v>
      </c>
      <c r="E192" s="51" t="s">
        <v>18</v>
      </c>
      <c r="F192" s="51" t="s">
        <v>21</v>
      </c>
      <c r="G192" s="51" t="s">
        <v>16</v>
      </c>
      <c r="J192" s="51" t="s">
        <v>18</v>
      </c>
      <c r="K192" s="51" t="s">
        <v>16</v>
      </c>
      <c r="Q1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3" spans="1:17" ht="17.100000000000001" customHeight="1" x14ac:dyDescent="0.45">
      <c r="A193" s="51" t="s">
        <v>304</v>
      </c>
      <c r="B193" s="51" t="s">
        <v>113</v>
      </c>
      <c r="C193" s="51">
        <v>14813</v>
      </c>
      <c r="E193" s="51" t="s">
        <v>22</v>
      </c>
      <c r="F193" s="51" t="s">
        <v>21</v>
      </c>
      <c r="G193" s="51" t="s">
        <v>16</v>
      </c>
      <c r="J193" s="51" t="s">
        <v>18</v>
      </c>
      <c r="K193" s="51" t="s">
        <v>16</v>
      </c>
      <c r="Q1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4" spans="1:17" ht="17.100000000000001" customHeight="1" x14ac:dyDescent="0.45">
      <c r="A194" s="51" t="s">
        <v>305</v>
      </c>
      <c r="B194" s="51" t="s">
        <v>113</v>
      </c>
      <c r="C194" s="51">
        <v>14813</v>
      </c>
      <c r="E194" s="51" t="s">
        <v>22</v>
      </c>
      <c r="F194" s="51" t="s">
        <v>21</v>
      </c>
      <c r="G194" s="51" t="s">
        <v>16</v>
      </c>
      <c r="J194" s="51" t="s">
        <v>18</v>
      </c>
      <c r="K194" s="51" t="s">
        <v>16</v>
      </c>
      <c r="Q1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5" spans="1:17" ht="17.100000000000001" customHeight="1" x14ac:dyDescent="0.45">
      <c r="A195" s="51" t="s">
        <v>306</v>
      </c>
      <c r="B195" s="51" t="s">
        <v>113</v>
      </c>
      <c r="C195" s="51">
        <v>14813</v>
      </c>
      <c r="E195" s="51" t="s">
        <v>32</v>
      </c>
      <c r="F195" s="51" t="s">
        <v>21</v>
      </c>
      <c r="G195" s="51" t="s">
        <v>31</v>
      </c>
      <c r="J195" s="51" t="s">
        <v>32</v>
      </c>
      <c r="K195" s="51" t="s">
        <v>31</v>
      </c>
      <c r="Q1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6" spans="1:17" ht="17.100000000000001" customHeight="1" x14ac:dyDescent="0.45">
      <c r="A196" s="51" t="s">
        <v>307</v>
      </c>
      <c r="B196" s="51" t="s">
        <v>113</v>
      </c>
      <c r="C196" s="51">
        <v>14813</v>
      </c>
      <c r="E196" s="51" t="s">
        <v>18</v>
      </c>
      <c r="F196" s="51" t="s">
        <v>21</v>
      </c>
      <c r="G196" s="51" t="s">
        <v>16</v>
      </c>
      <c r="J196" s="51" t="s">
        <v>18</v>
      </c>
      <c r="K196" s="51" t="s">
        <v>16</v>
      </c>
      <c r="Q1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7" spans="1:17" ht="17.100000000000001" customHeight="1" x14ac:dyDescent="0.45">
      <c r="A197" s="51" t="s">
        <v>308</v>
      </c>
      <c r="B197" s="51" t="s">
        <v>113</v>
      </c>
      <c r="C197" s="51">
        <v>14813</v>
      </c>
      <c r="E197" s="51" t="s">
        <v>18</v>
      </c>
      <c r="F197" s="51" t="s">
        <v>21</v>
      </c>
      <c r="G197" s="51" t="s">
        <v>16</v>
      </c>
      <c r="J197" s="51" t="s">
        <v>18</v>
      </c>
      <c r="K197" s="51" t="s">
        <v>16</v>
      </c>
      <c r="Q1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8" spans="1:17" ht="17.100000000000001" customHeight="1" x14ac:dyDescent="0.45">
      <c r="A198" s="51" t="s">
        <v>309</v>
      </c>
      <c r="B198" s="51" t="s">
        <v>113</v>
      </c>
      <c r="C198" s="51">
        <v>14813</v>
      </c>
      <c r="E198" s="51" t="s">
        <v>22</v>
      </c>
      <c r="F198" s="51" t="s">
        <v>21</v>
      </c>
      <c r="G198" s="51" t="s">
        <v>16</v>
      </c>
      <c r="J198" s="51" t="s">
        <v>22</v>
      </c>
      <c r="K198" s="51" t="s">
        <v>16</v>
      </c>
      <c r="Q1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99" spans="1:17" ht="17.100000000000001" customHeight="1" x14ac:dyDescent="0.45">
      <c r="A199" s="51" t="s">
        <v>310</v>
      </c>
      <c r="B199" s="51" t="s">
        <v>113</v>
      </c>
      <c r="C199" s="51">
        <v>14813</v>
      </c>
      <c r="E199" s="51" t="s">
        <v>32</v>
      </c>
      <c r="F199" s="51" t="s">
        <v>21</v>
      </c>
      <c r="G199" s="51" t="s">
        <v>31</v>
      </c>
      <c r="J199" s="51" t="s">
        <v>32</v>
      </c>
      <c r="K199" s="51" t="s">
        <v>31</v>
      </c>
      <c r="Q1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" spans="1:17" ht="17.100000000000001" customHeight="1" x14ac:dyDescent="0.45">
      <c r="A200" s="51" t="s">
        <v>311</v>
      </c>
      <c r="B200" s="51" t="s">
        <v>113</v>
      </c>
      <c r="C200" s="51">
        <v>14813</v>
      </c>
      <c r="E200" s="51" t="s">
        <v>32</v>
      </c>
      <c r="F200" s="51" t="s">
        <v>21</v>
      </c>
      <c r="G200" s="51" t="s">
        <v>31</v>
      </c>
      <c r="J200" s="51" t="s">
        <v>32</v>
      </c>
      <c r="K200" s="51" t="s">
        <v>31</v>
      </c>
      <c r="Q2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" spans="1:17" ht="17.100000000000001" customHeight="1" x14ac:dyDescent="0.45">
      <c r="A201" s="51" t="s">
        <v>312</v>
      </c>
      <c r="B201" s="51" t="s">
        <v>113</v>
      </c>
      <c r="C201" s="51">
        <v>14813</v>
      </c>
      <c r="E201" s="51" t="s">
        <v>27</v>
      </c>
      <c r="F201" s="51" t="s">
        <v>21</v>
      </c>
      <c r="G201" s="51" t="s">
        <v>16</v>
      </c>
      <c r="J201" s="51" t="s">
        <v>27</v>
      </c>
      <c r="K201" s="51" t="s">
        <v>16</v>
      </c>
      <c r="Q2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2" spans="1:17" ht="17.100000000000001" customHeight="1" x14ac:dyDescent="0.45">
      <c r="A202" s="51" t="s">
        <v>313</v>
      </c>
      <c r="B202" s="51" t="s">
        <v>113</v>
      </c>
      <c r="C202" s="51">
        <v>14813</v>
      </c>
      <c r="E202" s="51" t="s">
        <v>32</v>
      </c>
      <c r="F202" s="51" t="s">
        <v>21</v>
      </c>
      <c r="G202" s="51" t="s">
        <v>31</v>
      </c>
      <c r="J202" s="51" t="s">
        <v>32</v>
      </c>
      <c r="K202" s="51" t="s">
        <v>31</v>
      </c>
      <c r="Q2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3" spans="1:17" ht="17.100000000000001" customHeight="1" x14ac:dyDescent="0.45">
      <c r="A203" s="51" t="s">
        <v>314</v>
      </c>
      <c r="B203" s="51" t="s">
        <v>113</v>
      </c>
      <c r="C203" s="51">
        <v>14813</v>
      </c>
      <c r="E203" s="51" t="s">
        <v>32</v>
      </c>
      <c r="F203" s="51" t="s">
        <v>21</v>
      </c>
      <c r="G203" s="51" t="s">
        <v>31</v>
      </c>
      <c r="J203" s="51" t="s">
        <v>32</v>
      </c>
      <c r="K203" s="51" t="s">
        <v>31</v>
      </c>
      <c r="Q2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" spans="1:17" ht="17.100000000000001" customHeight="1" x14ac:dyDescent="0.45">
      <c r="A204" s="51" t="s">
        <v>315</v>
      </c>
      <c r="B204" s="51" t="s">
        <v>113</v>
      </c>
      <c r="C204" s="51">
        <v>14813</v>
      </c>
      <c r="E204" s="51" t="s">
        <v>18</v>
      </c>
      <c r="F204" s="51" t="s">
        <v>21</v>
      </c>
      <c r="G204" s="51" t="s">
        <v>16</v>
      </c>
      <c r="J204" s="51" t="s">
        <v>32</v>
      </c>
      <c r="K204" s="51" t="s">
        <v>16</v>
      </c>
      <c r="Q2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5" spans="1:17" ht="17.100000000000001" customHeight="1" x14ac:dyDescent="0.45">
      <c r="A205" s="51" t="s">
        <v>316</v>
      </c>
      <c r="B205" s="51" t="s">
        <v>113</v>
      </c>
      <c r="C205" s="51">
        <v>14813</v>
      </c>
      <c r="E205" s="51" t="s">
        <v>18</v>
      </c>
      <c r="F205" s="51" t="s">
        <v>21</v>
      </c>
      <c r="G205" s="51" t="s">
        <v>16</v>
      </c>
      <c r="J205" s="51" t="s">
        <v>18</v>
      </c>
      <c r="K205" s="51" t="s">
        <v>16</v>
      </c>
      <c r="Q2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6" spans="1:17" ht="17.100000000000001" customHeight="1" x14ac:dyDescent="0.45">
      <c r="A206" s="51" t="s">
        <v>317</v>
      </c>
      <c r="B206" s="51" t="s">
        <v>113</v>
      </c>
      <c r="C206" s="51">
        <v>14813</v>
      </c>
      <c r="E206" s="51" t="s">
        <v>18</v>
      </c>
      <c r="F206" s="51" t="s">
        <v>21</v>
      </c>
      <c r="G206" s="51" t="s">
        <v>16</v>
      </c>
      <c r="J206" s="51" t="s">
        <v>18</v>
      </c>
      <c r="K206" s="51" t="s">
        <v>16</v>
      </c>
      <c r="Q2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7" spans="1:17" ht="17.100000000000001" customHeight="1" x14ac:dyDescent="0.45">
      <c r="A207" s="51" t="s">
        <v>318</v>
      </c>
      <c r="B207" s="51" t="s">
        <v>113</v>
      </c>
      <c r="C207" s="51">
        <v>14813</v>
      </c>
      <c r="E207" s="51" t="s">
        <v>18</v>
      </c>
      <c r="F207" s="51" t="s">
        <v>21</v>
      </c>
      <c r="G207" s="51" t="s">
        <v>16</v>
      </c>
      <c r="J207" s="51" t="s">
        <v>18</v>
      </c>
      <c r="K207" s="51" t="s">
        <v>16</v>
      </c>
      <c r="Q2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8" spans="1:17" ht="17.100000000000001" customHeight="1" x14ac:dyDescent="0.45">
      <c r="A208" s="51" t="s">
        <v>319</v>
      </c>
      <c r="B208" s="51" t="s">
        <v>113</v>
      </c>
      <c r="C208" s="51">
        <v>14813</v>
      </c>
      <c r="E208" s="51" t="s">
        <v>32</v>
      </c>
      <c r="F208" s="51" t="s">
        <v>21</v>
      </c>
      <c r="G208" s="51" t="s">
        <v>16</v>
      </c>
      <c r="J208" s="51" t="s">
        <v>32</v>
      </c>
      <c r="K208" s="51" t="s">
        <v>16</v>
      </c>
      <c r="Q2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9" spans="1:17" ht="17.100000000000001" customHeight="1" x14ac:dyDescent="0.45">
      <c r="A209" s="51" t="s">
        <v>320</v>
      </c>
      <c r="B209" s="51" t="s">
        <v>113</v>
      </c>
      <c r="C209" s="51">
        <v>14813</v>
      </c>
      <c r="E209" s="51" t="s">
        <v>18</v>
      </c>
      <c r="F209" s="51" t="s">
        <v>21</v>
      </c>
      <c r="G209" s="51" t="s">
        <v>16</v>
      </c>
      <c r="J209" s="51" t="s">
        <v>18</v>
      </c>
      <c r="K209" s="51" t="s">
        <v>16</v>
      </c>
      <c r="Q2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0" spans="1:17" ht="17.100000000000001" customHeight="1" x14ac:dyDescent="0.45">
      <c r="A210" s="51" t="s">
        <v>321</v>
      </c>
      <c r="B210" s="51" t="s">
        <v>113</v>
      </c>
      <c r="C210" s="51">
        <v>14813</v>
      </c>
      <c r="E210" s="51" t="s">
        <v>18</v>
      </c>
      <c r="F210" s="51" t="s">
        <v>21</v>
      </c>
      <c r="G210" s="51" t="s">
        <v>16</v>
      </c>
      <c r="J210" s="51" t="s">
        <v>18</v>
      </c>
      <c r="K210" s="51" t="s">
        <v>16</v>
      </c>
      <c r="Q2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1" spans="1:17" ht="17.100000000000001" customHeight="1" x14ac:dyDescent="0.45">
      <c r="A211" s="51" t="s">
        <v>322</v>
      </c>
      <c r="B211" s="51" t="s">
        <v>113</v>
      </c>
      <c r="C211" s="51">
        <v>14813</v>
      </c>
      <c r="E211" s="51" t="s">
        <v>32</v>
      </c>
      <c r="F211" s="51" t="s">
        <v>21</v>
      </c>
      <c r="G211" s="51" t="s">
        <v>31</v>
      </c>
      <c r="J211" s="51" t="s">
        <v>32</v>
      </c>
      <c r="K211" s="51" t="s">
        <v>31</v>
      </c>
      <c r="Q2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" spans="1:17" ht="17.100000000000001" customHeight="1" x14ac:dyDescent="0.45">
      <c r="A212" s="51" t="s">
        <v>323</v>
      </c>
      <c r="B212" s="51" t="s">
        <v>113</v>
      </c>
      <c r="C212" s="51">
        <v>14813</v>
      </c>
      <c r="E212" s="51" t="s">
        <v>27</v>
      </c>
      <c r="F212" s="51" t="s">
        <v>21</v>
      </c>
      <c r="G212" s="51" t="s">
        <v>16</v>
      </c>
      <c r="J212" s="51" t="s">
        <v>27</v>
      </c>
      <c r="K212" s="51" t="s">
        <v>16</v>
      </c>
      <c r="Q2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3" spans="1:17" ht="17.100000000000001" customHeight="1" x14ac:dyDescent="0.45">
      <c r="A213" s="51" t="s">
        <v>324</v>
      </c>
      <c r="B213" s="51" t="s">
        <v>113</v>
      </c>
      <c r="C213" s="51">
        <v>14813</v>
      </c>
      <c r="E213" s="51" t="s">
        <v>32</v>
      </c>
      <c r="F213" s="51" t="s">
        <v>21</v>
      </c>
      <c r="G213" s="51" t="s">
        <v>31</v>
      </c>
      <c r="J213" s="51" t="s">
        <v>32</v>
      </c>
      <c r="K213" s="51" t="s">
        <v>31</v>
      </c>
      <c r="Q2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4" spans="1:17" ht="17.100000000000001" customHeight="1" x14ac:dyDescent="0.45">
      <c r="A214" s="51" t="s">
        <v>325</v>
      </c>
      <c r="B214" s="51" t="s">
        <v>113</v>
      </c>
      <c r="C214" s="51">
        <v>14813</v>
      </c>
      <c r="E214" s="51" t="s">
        <v>18</v>
      </c>
      <c r="F214" s="51" t="s">
        <v>21</v>
      </c>
      <c r="G214" s="51" t="s">
        <v>16</v>
      </c>
      <c r="J214" s="51" t="s">
        <v>18</v>
      </c>
      <c r="K214" s="51" t="s">
        <v>16</v>
      </c>
      <c r="Q2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5" spans="1:17" ht="17.100000000000001" customHeight="1" x14ac:dyDescent="0.45">
      <c r="A215" s="51" t="s">
        <v>326</v>
      </c>
      <c r="B215" s="51" t="s">
        <v>113</v>
      </c>
      <c r="C215" s="51">
        <v>14813</v>
      </c>
      <c r="E215" s="51" t="s">
        <v>18</v>
      </c>
      <c r="F215" s="51" t="s">
        <v>21</v>
      </c>
      <c r="G215" s="51" t="s">
        <v>16</v>
      </c>
      <c r="J215" s="51" t="s">
        <v>18</v>
      </c>
      <c r="K215" s="51" t="s">
        <v>16</v>
      </c>
      <c r="Q2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6" spans="1:17" ht="17.100000000000001" customHeight="1" x14ac:dyDescent="0.45">
      <c r="A216" s="51" t="s">
        <v>327</v>
      </c>
      <c r="B216" s="51" t="s">
        <v>113</v>
      </c>
      <c r="C216" s="51">
        <v>14813</v>
      </c>
      <c r="E216" s="51" t="s">
        <v>18</v>
      </c>
      <c r="F216" s="51" t="s">
        <v>21</v>
      </c>
      <c r="G216" s="51" t="s">
        <v>16</v>
      </c>
      <c r="J216" s="51" t="s">
        <v>18</v>
      </c>
      <c r="K216" s="51" t="s">
        <v>16</v>
      </c>
      <c r="Q2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7" spans="1:17" ht="17.100000000000001" customHeight="1" x14ac:dyDescent="0.45">
      <c r="A217" s="51" t="s">
        <v>328</v>
      </c>
      <c r="B217" s="51" t="s">
        <v>113</v>
      </c>
      <c r="C217" s="51">
        <v>14813</v>
      </c>
      <c r="E217" s="51" t="s">
        <v>18</v>
      </c>
      <c r="F217" s="51" t="s">
        <v>21</v>
      </c>
      <c r="G217" s="51" t="s">
        <v>16</v>
      </c>
      <c r="J217" s="51" t="s">
        <v>18</v>
      </c>
      <c r="K217" s="51" t="s">
        <v>16</v>
      </c>
      <c r="Q2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8" spans="1:17" ht="17.100000000000001" customHeight="1" x14ac:dyDescent="0.45">
      <c r="A218" s="51" t="s">
        <v>329</v>
      </c>
      <c r="B218" s="51" t="s">
        <v>113</v>
      </c>
      <c r="C218" s="51">
        <v>14813</v>
      </c>
      <c r="E218" s="51" t="s">
        <v>18</v>
      </c>
      <c r="F218" s="51" t="s">
        <v>21</v>
      </c>
      <c r="G218" s="51" t="s">
        <v>16</v>
      </c>
      <c r="J218" s="51" t="s">
        <v>18</v>
      </c>
      <c r="K218" s="51" t="s">
        <v>16</v>
      </c>
      <c r="Q2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9" spans="1:17" ht="17.100000000000001" customHeight="1" x14ac:dyDescent="0.45">
      <c r="A219" s="51" t="s">
        <v>330</v>
      </c>
      <c r="B219" s="51" t="s">
        <v>113</v>
      </c>
      <c r="C219" s="51">
        <v>14813</v>
      </c>
      <c r="E219" s="51" t="s">
        <v>32</v>
      </c>
      <c r="F219" s="51" t="s">
        <v>21</v>
      </c>
      <c r="G219" s="51" t="s">
        <v>31</v>
      </c>
      <c r="J219" s="51" t="s">
        <v>32</v>
      </c>
      <c r="K219" s="51" t="s">
        <v>31</v>
      </c>
      <c r="Q2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0" spans="1:17" ht="17.100000000000001" customHeight="1" x14ac:dyDescent="0.45">
      <c r="A220" s="51" t="s">
        <v>331</v>
      </c>
      <c r="B220" s="51" t="s">
        <v>113</v>
      </c>
      <c r="C220" s="51">
        <v>14813</v>
      </c>
      <c r="E220" s="51" t="s">
        <v>18</v>
      </c>
      <c r="F220" s="51" t="s">
        <v>21</v>
      </c>
      <c r="G220" s="51" t="s">
        <v>16</v>
      </c>
      <c r="J220" s="51" t="s">
        <v>18</v>
      </c>
      <c r="K220" s="51" t="s">
        <v>16</v>
      </c>
      <c r="Q2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1" spans="1:17" ht="17.100000000000001" customHeight="1" x14ac:dyDescent="0.45">
      <c r="A221" s="51" t="s">
        <v>332</v>
      </c>
      <c r="B221" s="51" t="s">
        <v>113</v>
      </c>
      <c r="C221" s="51">
        <v>14813</v>
      </c>
      <c r="E221" s="51" t="s">
        <v>18</v>
      </c>
      <c r="F221" s="51" t="s">
        <v>21</v>
      </c>
      <c r="G221" s="51" t="s">
        <v>16</v>
      </c>
      <c r="J221" s="51" t="s">
        <v>22</v>
      </c>
      <c r="K221" s="51" t="s">
        <v>16</v>
      </c>
      <c r="Q2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2" spans="1:17" ht="17.100000000000001" customHeight="1" x14ac:dyDescent="0.45">
      <c r="A222" s="51" t="s">
        <v>333</v>
      </c>
      <c r="B222" s="51" t="s">
        <v>113</v>
      </c>
      <c r="C222" s="51">
        <v>14813</v>
      </c>
      <c r="E222" s="51" t="s">
        <v>18</v>
      </c>
      <c r="F222" s="51" t="s">
        <v>21</v>
      </c>
      <c r="G222" s="51" t="s">
        <v>16</v>
      </c>
      <c r="J222" s="51" t="s">
        <v>18</v>
      </c>
      <c r="K222" s="51" t="s">
        <v>16</v>
      </c>
      <c r="Q2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3" spans="1:17" ht="17.100000000000001" customHeight="1" x14ac:dyDescent="0.45">
      <c r="A223" s="51" t="s">
        <v>334</v>
      </c>
      <c r="B223" s="51" t="s">
        <v>113</v>
      </c>
      <c r="C223" s="51">
        <v>14813</v>
      </c>
      <c r="E223" s="51" t="s">
        <v>18</v>
      </c>
      <c r="F223" s="51" t="s">
        <v>21</v>
      </c>
      <c r="G223" s="51" t="s">
        <v>16</v>
      </c>
      <c r="J223" s="51" t="s">
        <v>18</v>
      </c>
      <c r="K223" s="51" t="s">
        <v>16</v>
      </c>
      <c r="Q2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4" spans="1:17" ht="17.100000000000001" customHeight="1" x14ac:dyDescent="0.45">
      <c r="A224" s="51" t="s">
        <v>335</v>
      </c>
      <c r="B224" s="51" t="s">
        <v>113</v>
      </c>
      <c r="C224" s="51">
        <v>14813</v>
      </c>
      <c r="E224" s="51" t="s">
        <v>18</v>
      </c>
      <c r="F224" s="51" t="s">
        <v>21</v>
      </c>
      <c r="G224" s="51" t="s">
        <v>16</v>
      </c>
      <c r="J224" s="51" t="s">
        <v>18</v>
      </c>
      <c r="K224" s="51" t="s">
        <v>16</v>
      </c>
      <c r="Q2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5" spans="1:17" ht="17.100000000000001" customHeight="1" x14ac:dyDescent="0.45">
      <c r="A225" s="51" t="s">
        <v>336</v>
      </c>
      <c r="B225" s="51" t="s">
        <v>113</v>
      </c>
      <c r="C225" s="51">
        <v>14813</v>
      </c>
      <c r="E225" s="51" t="s">
        <v>32</v>
      </c>
      <c r="F225" s="51" t="s">
        <v>21</v>
      </c>
      <c r="G225" s="51" t="s">
        <v>31</v>
      </c>
      <c r="J225" s="51" t="s">
        <v>32</v>
      </c>
      <c r="K225" s="51" t="s">
        <v>31</v>
      </c>
      <c r="Q2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6" spans="1:17" ht="17.100000000000001" customHeight="1" x14ac:dyDescent="0.45">
      <c r="A226" s="51" t="s">
        <v>337</v>
      </c>
      <c r="B226" s="51" t="s">
        <v>113</v>
      </c>
      <c r="C226" s="51">
        <v>14813</v>
      </c>
      <c r="E226" s="51" t="s">
        <v>22</v>
      </c>
      <c r="F226" s="51" t="s">
        <v>21</v>
      </c>
      <c r="G226" s="51" t="s">
        <v>16</v>
      </c>
      <c r="J226" s="51" t="s">
        <v>22</v>
      </c>
      <c r="K226" s="51" t="s">
        <v>16</v>
      </c>
      <c r="Q2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27" spans="1:17" ht="17.100000000000001" customHeight="1" x14ac:dyDescent="0.45">
      <c r="A227" s="51" t="s">
        <v>338</v>
      </c>
      <c r="B227" s="51" t="s">
        <v>113</v>
      </c>
      <c r="C227" s="51">
        <v>14813</v>
      </c>
      <c r="E227" s="51" t="s">
        <v>18</v>
      </c>
      <c r="F227" s="51" t="s">
        <v>21</v>
      </c>
      <c r="G227" s="51" t="s">
        <v>16</v>
      </c>
      <c r="J227" s="51" t="s">
        <v>25</v>
      </c>
      <c r="K227" s="51" t="s">
        <v>16</v>
      </c>
      <c r="Q2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28" spans="1:17" ht="17.100000000000001" customHeight="1" x14ac:dyDescent="0.45">
      <c r="A228" s="51" t="s">
        <v>339</v>
      </c>
      <c r="B228" s="51" t="s">
        <v>113</v>
      </c>
      <c r="C228" s="51">
        <v>14813</v>
      </c>
      <c r="E228" s="51" t="s">
        <v>32</v>
      </c>
      <c r="F228" s="51" t="s">
        <v>21</v>
      </c>
      <c r="G228" s="51" t="s">
        <v>31</v>
      </c>
      <c r="J228" s="51" t="s">
        <v>32</v>
      </c>
      <c r="K228" s="51" t="s">
        <v>31</v>
      </c>
      <c r="Q2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29" spans="1:17" ht="17.100000000000001" customHeight="1" x14ac:dyDescent="0.45">
      <c r="A229" s="51" t="s">
        <v>340</v>
      </c>
      <c r="B229" s="51" t="s">
        <v>113</v>
      </c>
      <c r="C229" s="51">
        <v>14813</v>
      </c>
      <c r="E229" s="51" t="s">
        <v>25</v>
      </c>
      <c r="F229" s="51" t="s">
        <v>21</v>
      </c>
      <c r="G229" s="51" t="s">
        <v>16</v>
      </c>
      <c r="J229" s="51" t="s">
        <v>18</v>
      </c>
      <c r="K229" s="51" t="s">
        <v>16</v>
      </c>
      <c r="Q2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0" spans="1:17" ht="17.100000000000001" customHeight="1" x14ac:dyDescent="0.45">
      <c r="A230" s="51" t="s">
        <v>341</v>
      </c>
      <c r="B230" s="51" t="s">
        <v>113</v>
      </c>
      <c r="C230" s="51">
        <v>14813</v>
      </c>
      <c r="E230" s="51" t="s">
        <v>32</v>
      </c>
      <c r="F230" s="51" t="s">
        <v>21</v>
      </c>
      <c r="G230" s="51" t="s">
        <v>31</v>
      </c>
      <c r="J230" s="51" t="s">
        <v>32</v>
      </c>
      <c r="K230" s="51" t="s">
        <v>31</v>
      </c>
      <c r="Q2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1" spans="1:17" ht="17.100000000000001" customHeight="1" x14ac:dyDescent="0.45">
      <c r="A231" s="51" t="s">
        <v>342</v>
      </c>
      <c r="B231" s="51" t="s">
        <v>113</v>
      </c>
      <c r="C231" s="51">
        <v>14813</v>
      </c>
      <c r="E231" s="51" t="s">
        <v>32</v>
      </c>
      <c r="F231" s="51" t="s">
        <v>21</v>
      </c>
      <c r="G231" s="51" t="s">
        <v>31</v>
      </c>
      <c r="J231" s="51" t="s">
        <v>32</v>
      </c>
      <c r="K231" s="51" t="s">
        <v>31</v>
      </c>
      <c r="Q2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2" spans="1:17" ht="17.100000000000001" customHeight="1" x14ac:dyDescent="0.45">
      <c r="A232" s="51" t="s">
        <v>343</v>
      </c>
      <c r="B232" s="51" t="s">
        <v>113</v>
      </c>
      <c r="C232" s="51">
        <v>14813</v>
      </c>
      <c r="E232" s="51" t="s">
        <v>18</v>
      </c>
      <c r="F232" s="51" t="s">
        <v>21</v>
      </c>
      <c r="G232" s="51" t="s">
        <v>16</v>
      </c>
      <c r="J232" s="51" t="s">
        <v>18</v>
      </c>
      <c r="K232" s="51" t="s">
        <v>16</v>
      </c>
      <c r="Q2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3" spans="1:17" ht="17.100000000000001" customHeight="1" x14ac:dyDescent="0.45">
      <c r="A233" s="51" t="s">
        <v>344</v>
      </c>
      <c r="B233" s="51" t="s">
        <v>113</v>
      </c>
      <c r="C233" s="51">
        <v>14813</v>
      </c>
      <c r="E233" s="51" t="s">
        <v>25</v>
      </c>
      <c r="F233" s="51" t="s">
        <v>21</v>
      </c>
      <c r="G233" s="51" t="s">
        <v>16</v>
      </c>
      <c r="J233" s="51" t="s">
        <v>25</v>
      </c>
      <c r="K233" s="51" t="s">
        <v>16</v>
      </c>
      <c r="Q2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4" spans="1:17" ht="17.100000000000001" customHeight="1" x14ac:dyDescent="0.45">
      <c r="A234" s="51" t="s">
        <v>345</v>
      </c>
      <c r="B234" s="51" t="s">
        <v>113</v>
      </c>
      <c r="C234" s="51">
        <v>14813</v>
      </c>
      <c r="E234" s="51" t="s">
        <v>18</v>
      </c>
      <c r="F234" s="51" t="s">
        <v>21</v>
      </c>
      <c r="G234" s="51" t="s">
        <v>16</v>
      </c>
      <c r="J234" s="51" t="s">
        <v>18</v>
      </c>
      <c r="K234" s="51" t="s">
        <v>16</v>
      </c>
      <c r="Q2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5" spans="1:17" ht="17.100000000000001" customHeight="1" x14ac:dyDescent="0.45">
      <c r="A235" s="51" t="s">
        <v>346</v>
      </c>
      <c r="B235" s="51" t="s">
        <v>113</v>
      </c>
      <c r="C235" s="51">
        <v>14813</v>
      </c>
      <c r="E235" s="51" t="s">
        <v>18</v>
      </c>
      <c r="F235" s="51" t="s">
        <v>21</v>
      </c>
      <c r="G235" s="51" t="s">
        <v>16</v>
      </c>
      <c r="J235" s="51" t="s">
        <v>18</v>
      </c>
      <c r="K235" s="51" t="s">
        <v>16</v>
      </c>
      <c r="Q2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6" spans="1:17" ht="17.100000000000001" customHeight="1" x14ac:dyDescent="0.45">
      <c r="A236" s="51" t="s">
        <v>347</v>
      </c>
      <c r="B236" s="51" t="s">
        <v>113</v>
      </c>
      <c r="C236" s="51">
        <v>14813</v>
      </c>
      <c r="E236" s="51" t="s">
        <v>32</v>
      </c>
      <c r="F236" s="51" t="s">
        <v>21</v>
      </c>
      <c r="G236" s="51" t="s">
        <v>31</v>
      </c>
      <c r="J236" s="51" t="s">
        <v>32</v>
      </c>
      <c r="K236" s="51" t="s">
        <v>31</v>
      </c>
      <c r="Q2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7" spans="1:17" ht="17.100000000000001" customHeight="1" x14ac:dyDescent="0.45">
      <c r="A237" s="51" t="s">
        <v>348</v>
      </c>
      <c r="B237" s="51" t="s">
        <v>113</v>
      </c>
      <c r="C237" s="51">
        <v>14813</v>
      </c>
      <c r="E237" s="51" t="s">
        <v>32</v>
      </c>
      <c r="F237" s="51" t="s">
        <v>21</v>
      </c>
      <c r="G237" s="51" t="s">
        <v>31</v>
      </c>
      <c r="J237" s="51" t="s">
        <v>32</v>
      </c>
      <c r="K237" s="51" t="s">
        <v>31</v>
      </c>
      <c r="Q2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8" spans="1:17" ht="17.100000000000001" customHeight="1" x14ac:dyDescent="0.45">
      <c r="A238" s="51" t="s">
        <v>349</v>
      </c>
      <c r="B238" s="51" t="s">
        <v>113</v>
      </c>
      <c r="C238" s="51">
        <v>14813</v>
      </c>
      <c r="E238" s="51" t="s">
        <v>18</v>
      </c>
      <c r="F238" s="51" t="s">
        <v>21</v>
      </c>
      <c r="G238" s="51" t="s">
        <v>16</v>
      </c>
      <c r="J238" s="51" t="s">
        <v>18</v>
      </c>
      <c r="K238" s="51" t="s">
        <v>16</v>
      </c>
      <c r="Q2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9" spans="1:17" ht="17.100000000000001" customHeight="1" x14ac:dyDescent="0.45">
      <c r="A239" s="51" t="s">
        <v>350</v>
      </c>
      <c r="B239" s="51" t="s">
        <v>113</v>
      </c>
      <c r="C239" s="51">
        <v>14813</v>
      </c>
      <c r="E239" s="51" t="s">
        <v>32</v>
      </c>
      <c r="F239" s="51" t="s">
        <v>21</v>
      </c>
      <c r="G239" s="51" t="s">
        <v>31</v>
      </c>
      <c r="J239" s="51" t="s">
        <v>32</v>
      </c>
      <c r="K239" s="51" t="s">
        <v>31</v>
      </c>
      <c r="Q2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" spans="1:17" ht="17.100000000000001" customHeight="1" x14ac:dyDescent="0.45">
      <c r="A240" s="51" t="s">
        <v>351</v>
      </c>
      <c r="B240" s="51" t="s">
        <v>113</v>
      </c>
      <c r="C240" s="51">
        <v>14813</v>
      </c>
      <c r="E240" s="51" t="s">
        <v>18</v>
      </c>
      <c r="F240" s="51" t="s">
        <v>21</v>
      </c>
      <c r="G240" s="51" t="s">
        <v>16</v>
      </c>
      <c r="J240" s="51" t="s">
        <v>18</v>
      </c>
      <c r="K240" s="51" t="s">
        <v>16</v>
      </c>
      <c r="Q2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" spans="1:17" ht="17.100000000000001" customHeight="1" x14ac:dyDescent="0.45">
      <c r="A241" s="51" t="s">
        <v>352</v>
      </c>
      <c r="B241" s="51" t="s">
        <v>113</v>
      </c>
      <c r="C241" s="51">
        <v>14813</v>
      </c>
      <c r="E241" s="51" t="s">
        <v>32</v>
      </c>
      <c r="F241" s="51" t="s">
        <v>21</v>
      </c>
      <c r="G241" s="51" t="s">
        <v>16</v>
      </c>
      <c r="J241" s="51" t="s">
        <v>32</v>
      </c>
      <c r="K241" s="51" t="s">
        <v>16</v>
      </c>
      <c r="Q2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2" spans="1:17" ht="17.100000000000001" customHeight="1" x14ac:dyDescent="0.45">
      <c r="A242" s="51" t="s">
        <v>353</v>
      </c>
      <c r="B242" s="51" t="s">
        <v>113</v>
      </c>
      <c r="C242" s="51">
        <v>14813</v>
      </c>
      <c r="E242" s="51" t="s">
        <v>18</v>
      </c>
      <c r="F242" s="51" t="s">
        <v>21</v>
      </c>
      <c r="G242" s="51" t="s">
        <v>16</v>
      </c>
      <c r="J242" s="51" t="s">
        <v>18</v>
      </c>
      <c r="K242" s="51" t="s">
        <v>16</v>
      </c>
      <c r="Q2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3" spans="1:17" ht="17.100000000000001" customHeight="1" x14ac:dyDescent="0.45">
      <c r="A243" s="51" t="s">
        <v>354</v>
      </c>
      <c r="B243" s="51" t="s">
        <v>113</v>
      </c>
      <c r="C243" s="51">
        <v>14813</v>
      </c>
      <c r="E243" s="51" t="s">
        <v>32</v>
      </c>
      <c r="F243" s="51" t="s">
        <v>21</v>
      </c>
      <c r="G243" s="51" t="s">
        <v>31</v>
      </c>
      <c r="J243" s="51" t="s">
        <v>32</v>
      </c>
      <c r="K243" s="51" t="s">
        <v>31</v>
      </c>
      <c r="Q2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" spans="1:17" ht="17.100000000000001" customHeight="1" x14ac:dyDescent="0.45">
      <c r="A244" s="51" t="s">
        <v>355</v>
      </c>
      <c r="B244" s="51" t="s">
        <v>113</v>
      </c>
      <c r="C244" s="51">
        <v>14813</v>
      </c>
      <c r="E244" s="51" t="s">
        <v>18</v>
      </c>
      <c r="F244" s="51" t="s">
        <v>21</v>
      </c>
      <c r="G244" s="51" t="s">
        <v>16</v>
      </c>
      <c r="J244" s="51" t="s">
        <v>18</v>
      </c>
      <c r="K244" s="51" t="s">
        <v>16</v>
      </c>
      <c r="Q2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5" spans="1:17" ht="17.100000000000001" customHeight="1" x14ac:dyDescent="0.45">
      <c r="A245" s="51" t="s">
        <v>356</v>
      </c>
      <c r="B245" s="51" t="s">
        <v>113</v>
      </c>
      <c r="C245" s="51">
        <v>14813</v>
      </c>
      <c r="E245" s="51" t="s">
        <v>32</v>
      </c>
      <c r="F245" s="51" t="s">
        <v>21</v>
      </c>
      <c r="G245" s="51" t="s">
        <v>31</v>
      </c>
      <c r="J245" s="51" t="s">
        <v>32</v>
      </c>
      <c r="K245" s="51" t="s">
        <v>31</v>
      </c>
      <c r="Q2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6" spans="1:17" ht="17.100000000000001" customHeight="1" x14ac:dyDescent="0.45">
      <c r="A246" s="51" t="s">
        <v>357</v>
      </c>
      <c r="B246" s="51" t="s">
        <v>113</v>
      </c>
      <c r="C246" s="51">
        <v>14813</v>
      </c>
      <c r="E246" s="51" t="s">
        <v>32</v>
      </c>
      <c r="F246" s="51" t="s">
        <v>21</v>
      </c>
      <c r="G246" s="51" t="s">
        <v>31</v>
      </c>
      <c r="J246" s="51" t="s">
        <v>32</v>
      </c>
      <c r="K246" s="51" t="s">
        <v>31</v>
      </c>
      <c r="Q2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" spans="1:17" ht="17.100000000000001" customHeight="1" x14ac:dyDescent="0.45">
      <c r="A247" s="51" t="s">
        <v>358</v>
      </c>
      <c r="B247" s="51" t="s">
        <v>113</v>
      </c>
      <c r="C247" s="51">
        <v>14813</v>
      </c>
      <c r="E247" s="51" t="s">
        <v>32</v>
      </c>
      <c r="F247" s="51" t="s">
        <v>21</v>
      </c>
      <c r="G247" s="51" t="s">
        <v>31</v>
      </c>
      <c r="J247" s="51" t="s">
        <v>32</v>
      </c>
      <c r="K247" s="51" t="s">
        <v>31</v>
      </c>
      <c r="Q2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8" spans="1:17" ht="17.100000000000001" customHeight="1" x14ac:dyDescent="0.45">
      <c r="A248" s="51" t="s">
        <v>359</v>
      </c>
      <c r="B248" s="51" t="s">
        <v>113</v>
      </c>
      <c r="C248" s="51">
        <v>14813</v>
      </c>
      <c r="E248" s="51" t="s">
        <v>18</v>
      </c>
      <c r="F248" s="51" t="s">
        <v>21</v>
      </c>
      <c r="G248" s="51" t="s">
        <v>16</v>
      </c>
      <c r="J248" s="51" t="s">
        <v>18</v>
      </c>
      <c r="K248" s="51" t="s">
        <v>16</v>
      </c>
      <c r="Q2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9" spans="1:17" ht="17.100000000000001" customHeight="1" x14ac:dyDescent="0.45">
      <c r="A249" s="51" t="s">
        <v>360</v>
      </c>
      <c r="B249" s="51" t="s">
        <v>113</v>
      </c>
      <c r="C249" s="51">
        <v>14813</v>
      </c>
      <c r="E249" s="51" t="s">
        <v>18</v>
      </c>
      <c r="F249" s="51" t="s">
        <v>21</v>
      </c>
      <c r="G249" s="51" t="s">
        <v>16</v>
      </c>
      <c r="J249" s="51" t="s">
        <v>18</v>
      </c>
      <c r="K249" s="51" t="s">
        <v>16</v>
      </c>
      <c r="Q2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0" spans="1:17" ht="17.100000000000001" customHeight="1" x14ac:dyDescent="0.45">
      <c r="A250" s="51" t="s">
        <v>361</v>
      </c>
      <c r="B250" s="51" t="s">
        <v>113</v>
      </c>
      <c r="C250" s="51">
        <v>14813</v>
      </c>
      <c r="E250" s="51" t="s">
        <v>32</v>
      </c>
      <c r="F250" s="51" t="s">
        <v>21</v>
      </c>
      <c r="G250" s="51" t="s">
        <v>31</v>
      </c>
      <c r="J250" s="51" t="s">
        <v>32</v>
      </c>
      <c r="K250" s="51" t="s">
        <v>31</v>
      </c>
      <c r="Q2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1" spans="1:17" ht="17.100000000000001" customHeight="1" x14ac:dyDescent="0.45">
      <c r="A251" s="51" t="s">
        <v>362</v>
      </c>
      <c r="B251" s="51" t="s">
        <v>113</v>
      </c>
      <c r="C251" s="51">
        <v>14813</v>
      </c>
      <c r="E251" s="51" t="s">
        <v>22</v>
      </c>
      <c r="F251" s="51" t="s">
        <v>21</v>
      </c>
      <c r="G251" s="51" t="s">
        <v>16</v>
      </c>
      <c r="J251" s="51" t="s">
        <v>18</v>
      </c>
      <c r="K251" s="51" t="s">
        <v>16</v>
      </c>
      <c r="Q2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2" spans="1:17" ht="17.100000000000001" customHeight="1" x14ac:dyDescent="0.45">
      <c r="A252" s="51" t="s">
        <v>363</v>
      </c>
      <c r="B252" s="51" t="s">
        <v>113</v>
      </c>
      <c r="C252" s="51">
        <v>14813</v>
      </c>
      <c r="E252" s="51" t="s">
        <v>18</v>
      </c>
      <c r="F252" s="51" t="s">
        <v>21</v>
      </c>
      <c r="G252" s="51" t="s">
        <v>16</v>
      </c>
      <c r="J252" s="51" t="s">
        <v>18</v>
      </c>
      <c r="K252" s="51" t="s">
        <v>16</v>
      </c>
      <c r="Q2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3" spans="1:17" ht="17.100000000000001" customHeight="1" x14ac:dyDescent="0.45">
      <c r="A253" s="51" t="s">
        <v>364</v>
      </c>
      <c r="B253" s="51" t="s">
        <v>113</v>
      </c>
      <c r="C253" s="51">
        <v>14813</v>
      </c>
      <c r="E253" s="51" t="s">
        <v>32</v>
      </c>
      <c r="F253" s="51" t="s">
        <v>21</v>
      </c>
      <c r="G253" s="51" t="s">
        <v>31</v>
      </c>
      <c r="J253" s="51" t="s">
        <v>32</v>
      </c>
      <c r="K253" s="51" t="s">
        <v>31</v>
      </c>
      <c r="Q2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4" spans="1:17" ht="17.100000000000001" customHeight="1" x14ac:dyDescent="0.45">
      <c r="A254" s="51" t="s">
        <v>365</v>
      </c>
      <c r="B254" s="51" t="s">
        <v>113</v>
      </c>
      <c r="C254" s="51">
        <v>14813</v>
      </c>
      <c r="E254" s="51" t="s">
        <v>18</v>
      </c>
      <c r="F254" s="51" t="s">
        <v>21</v>
      </c>
      <c r="G254" s="51" t="s">
        <v>16</v>
      </c>
      <c r="J254" s="51" t="s">
        <v>18</v>
      </c>
      <c r="K254" s="51" t="s">
        <v>16</v>
      </c>
      <c r="Q2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5" spans="1:17" ht="17.100000000000001" customHeight="1" x14ac:dyDescent="0.45">
      <c r="A255" s="51" t="s">
        <v>366</v>
      </c>
      <c r="B255" s="51" t="s">
        <v>113</v>
      </c>
      <c r="C255" s="51">
        <v>14813</v>
      </c>
      <c r="E255" s="51" t="s">
        <v>18</v>
      </c>
      <c r="F255" s="51" t="s">
        <v>21</v>
      </c>
      <c r="G255" s="51" t="s">
        <v>16</v>
      </c>
      <c r="J255" s="51" t="s">
        <v>18</v>
      </c>
      <c r="K255" s="51" t="s">
        <v>16</v>
      </c>
      <c r="Q2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6" spans="1:17" ht="17.100000000000001" customHeight="1" x14ac:dyDescent="0.45">
      <c r="A256" s="51" t="s">
        <v>367</v>
      </c>
      <c r="B256" s="51" t="s">
        <v>113</v>
      </c>
      <c r="C256" s="51">
        <v>14813</v>
      </c>
      <c r="E256" s="51" t="s">
        <v>32</v>
      </c>
      <c r="F256" s="51" t="s">
        <v>21</v>
      </c>
      <c r="G256" s="51" t="s">
        <v>31</v>
      </c>
      <c r="J256" s="51" t="s">
        <v>32</v>
      </c>
      <c r="K256" s="51" t="s">
        <v>31</v>
      </c>
      <c r="Q2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7" spans="1:17" ht="17.100000000000001" customHeight="1" x14ac:dyDescent="0.45">
      <c r="A257" s="51" t="s">
        <v>368</v>
      </c>
      <c r="B257" s="51" t="s">
        <v>113</v>
      </c>
      <c r="C257" s="51">
        <v>14813</v>
      </c>
      <c r="E257" s="51" t="s">
        <v>18</v>
      </c>
      <c r="F257" s="51" t="s">
        <v>21</v>
      </c>
      <c r="G257" s="51" t="s">
        <v>16</v>
      </c>
      <c r="J257" s="51" t="s">
        <v>18</v>
      </c>
      <c r="K257" s="51" t="s">
        <v>16</v>
      </c>
      <c r="Q2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8" spans="1:17" ht="17.100000000000001" customHeight="1" x14ac:dyDescent="0.45">
      <c r="A258" s="51" t="s">
        <v>369</v>
      </c>
      <c r="B258" s="51" t="s">
        <v>113</v>
      </c>
      <c r="C258" s="51">
        <v>14813</v>
      </c>
      <c r="E258" s="51" t="s">
        <v>32</v>
      </c>
      <c r="F258" s="51" t="s">
        <v>21</v>
      </c>
      <c r="G258" s="51" t="s">
        <v>31</v>
      </c>
      <c r="J258" s="51" t="s">
        <v>32</v>
      </c>
      <c r="K258" s="51" t="s">
        <v>31</v>
      </c>
      <c r="Q2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" spans="1:17" ht="17.100000000000001" customHeight="1" x14ac:dyDescent="0.45">
      <c r="A259" s="51" t="s">
        <v>370</v>
      </c>
      <c r="B259" s="51" t="s">
        <v>113</v>
      </c>
      <c r="C259" s="51">
        <v>14813</v>
      </c>
      <c r="E259" s="51" t="s">
        <v>18</v>
      </c>
      <c r="F259" s="51" t="s">
        <v>21</v>
      </c>
      <c r="G259" s="51" t="s">
        <v>16</v>
      </c>
      <c r="J259" s="51" t="s">
        <v>18</v>
      </c>
      <c r="K259" s="51" t="s">
        <v>16</v>
      </c>
      <c r="Q2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0" spans="1:17" ht="17.100000000000001" customHeight="1" x14ac:dyDescent="0.45">
      <c r="A260" s="51" t="s">
        <v>371</v>
      </c>
      <c r="B260" s="51" t="s">
        <v>113</v>
      </c>
      <c r="C260" s="51">
        <v>14813</v>
      </c>
      <c r="E260" s="51" t="s">
        <v>18</v>
      </c>
      <c r="F260" s="51" t="s">
        <v>21</v>
      </c>
      <c r="G260" s="51" t="s">
        <v>16</v>
      </c>
      <c r="J260" s="51" t="s">
        <v>18</v>
      </c>
      <c r="K260" s="51" t="s">
        <v>16</v>
      </c>
      <c r="Q2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1" spans="1:17" ht="17.100000000000001" customHeight="1" x14ac:dyDescent="0.45">
      <c r="A261" s="51" t="s">
        <v>372</v>
      </c>
      <c r="B261" s="51" t="s">
        <v>113</v>
      </c>
      <c r="C261" s="51">
        <v>14813</v>
      </c>
      <c r="E261" s="51" t="s">
        <v>25</v>
      </c>
      <c r="F261" s="51" t="s">
        <v>21</v>
      </c>
      <c r="G261" s="51" t="s">
        <v>16</v>
      </c>
      <c r="J261" s="51" t="s">
        <v>25</v>
      </c>
      <c r="K261" s="51" t="s">
        <v>16</v>
      </c>
      <c r="Q2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2" spans="1:17" ht="17.100000000000001" customHeight="1" x14ac:dyDescent="0.45">
      <c r="A262" s="51" t="s">
        <v>373</v>
      </c>
      <c r="B262" s="51" t="s">
        <v>113</v>
      </c>
      <c r="C262" s="51">
        <v>14813</v>
      </c>
      <c r="E262" s="51" t="s">
        <v>18</v>
      </c>
      <c r="F262" s="51" t="s">
        <v>21</v>
      </c>
      <c r="G262" s="51" t="s">
        <v>16</v>
      </c>
      <c r="J262" s="51" t="s">
        <v>18</v>
      </c>
      <c r="K262" s="51" t="s">
        <v>16</v>
      </c>
      <c r="Q2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3" spans="1:17" ht="17.100000000000001" customHeight="1" x14ac:dyDescent="0.45">
      <c r="A263" s="51" t="s">
        <v>374</v>
      </c>
      <c r="B263" s="51" t="s">
        <v>113</v>
      </c>
      <c r="C263" s="51">
        <v>14813</v>
      </c>
      <c r="E263" s="51" t="s">
        <v>27</v>
      </c>
      <c r="F263" s="51" t="s">
        <v>21</v>
      </c>
      <c r="G263" s="51" t="s">
        <v>16</v>
      </c>
      <c r="J263" s="51" t="s">
        <v>27</v>
      </c>
      <c r="K263" s="51" t="s">
        <v>16</v>
      </c>
      <c r="Q2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4" spans="1:17" ht="17.100000000000001" customHeight="1" x14ac:dyDescent="0.45">
      <c r="A264" s="51" t="s">
        <v>375</v>
      </c>
      <c r="B264" s="51" t="s">
        <v>113</v>
      </c>
      <c r="C264" s="51">
        <v>14813</v>
      </c>
      <c r="E264" s="51" t="s">
        <v>18</v>
      </c>
      <c r="F264" s="51" t="s">
        <v>21</v>
      </c>
      <c r="G264" s="51" t="s">
        <v>16</v>
      </c>
      <c r="J264" s="51" t="s">
        <v>18</v>
      </c>
      <c r="K264" s="51" t="s">
        <v>16</v>
      </c>
      <c r="Q2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" spans="1:17" ht="17.100000000000001" customHeight="1" x14ac:dyDescent="0.45">
      <c r="A265" s="51" t="s">
        <v>376</v>
      </c>
      <c r="B265" s="51" t="s">
        <v>113</v>
      </c>
      <c r="C265" s="51">
        <v>14813</v>
      </c>
      <c r="E265" s="51" t="s">
        <v>18</v>
      </c>
      <c r="F265" s="51" t="s">
        <v>21</v>
      </c>
      <c r="G265" s="51" t="s">
        <v>16</v>
      </c>
      <c r="J265" s="51" t="s">
        <v>18</v>
      </c>
      <c r="K265" s="51" t="s">
        <v>16</v>
      </c>
      <c r="Q2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6" spans="1:17" ht="17.100000000000001" customHeight="1" x14ac:dyDescent="0.45">
      <c r="A266" s="51" t="s">
        <v>377</v>
      </c>
      <c r="B266" s="51" t="s">
        <v>113</v>
      </c>
      <c r="C266" s="51">
        <v>14813</v>
      </c>
      <c r="E266" s="51" t="s">
        <v>18</v>
      </c>
      <c r="F266" s="51" t="s">
        <v>21</v>
      </c>
      <c r="G266" s="51" t="s">
        <v>16</v>
      </c>
      <c r="J266" s="51" t="s">
        <v>18</v>
      </c>
      <c r="K266" s="51" t="s">
        <v>16</v>
      </c>
      <c r="Q2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7" spans="1:17" ht="17.100000000000001" customHeight="1" x14ac:dyDescent="0.45">
      <c r="A267" s="51" t="s">
        <v>378</v>
      </c>
      <c r="B267" s="51" t="s">
        <v>113</v>
      </c>
      <c r="C267" s="51">
        <v>14813</v>
      </c>
      <c r="E267" s="51" t="s">
        <v>25</v>
      </c>
      <c r="F267" s="51" t="s">
        <v>21</v>
      </c>
      <c r="G267" s="51" t="s">
        <v>16</v>
      </c>
      <c r="J267" s="51" t="s">
        <v>25</v>
      </c>
      <c r="K267" s="51" t="s">
        <v>16</v>
      </c>
      <c r="Q2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8" spans="1:17" ht="17.100000000000001" customHeight="1" x14ac:dyDescent="0.45">
      <c r="A268" s="51" t="s">
        <v>379</v>
      </c>
      <c r="B268" s="51" t="s">
        <v>113</v>
      </c>
      <c r="C268" s="51">
        <v>14813</v>
      </c>
      <c r="E268" s="51" t="s">
        <v>18</v>
      </c>
      <c r="F268" s="51" t="s">
        <v>21</v>
      </c>
      <c r="G268" s="51" t="s">
        <v>16</v>
      </c>
      <c r="J268" s="51" t="s">
        <v>18</v>
      </c>
      <c r="K268" s="51" t="s">
        <v>16</v>
      </c>
      <c r="Q2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9" spans="1:17" ht="17.100000000000001" customHeight="1" x14ac:dyDescent="0.45">
      <c r="A269" s="51" t="s">
        <v>380</v>
      </c>
      <c r="B269" s="51" t="s">
        <v>113</v>
      </c>
      <c r="C269" s="51">
        <v>14813</v>
      </c>
      <c r="E269" s="51" t="s">
        <v>32</v>
      </c>
      <c r="F269" s="51" t="s">
        <v>21</v>
      </c>
      <c r="G269" s="51" t="s">
        <v>31</v>
      </c>
      <c r="J269" s="51" t="s">
        <v>32</v>
      </c>
      <c r="K269" s="51" t="s">
        <v>31</v>
      </c>
      <c r="Q2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70" spans="1:17" ht="17.100000000000001" customHeight="1" x14ac:dyDescent="0.45">
      <c r="A270" s="51" t="s">
        <v>381</v>
      </c>
      <c r="B270" s="51" t="s">
        <v>113</v>
      </c>
      <c r="C270" s="51">
        <v>14813</v>
      </c>
      <c r="E270" s="51" t="s">
        <v>18</v>
      </c>
      <c r="F270" s="51" t="s">
        <v>21</v>
      </c>
      <c r="G270" s="51" t="s">
        <v>16</v>
      </c>
      <c r="J270" s="51" t="s">
        <v>18</v>
      </c>
      <c r="K270" s="51" t="s">
        <v>16</v>
      </c>
      <c r="Q2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1" spans="1:17" ht="17.100000000000001" customHeight="1" x14ac:dyDescent="0.45">
      <c r="A271" s="51" t="s">
        <v>382</v>
      </c>
      <c r="B271" s="51" t="s">
        <v>113</v>
      </c>
      <c r="C271" s="51">
        <v>14813</v>
      </c>
      <c r="E271" s="51" t="s">
        <v>18</v>
      </c>
      <c r="F271" s="51" t="s">
        <v>21</v>
      </c>
      <c r="G271" s="51" t="s">
        <v>16</v>
      </c>
      <c r="J271" s="51" t="s">
        <v>18</v>
      </c>
      <c r="K271" s="51" t="s">
        <v>16</v>
      </c>
      <c r="Q2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2" spans="1:17" ht="17.100000000000001" customHeight="1" x14ac:dyDescent="0.45">
      <c r="A272" s="51" t="s">
        <v>383</v>
      </c>
      <c r="B272" s="51" t="s">
        <v>113</v>
      </c>
      <c r="C272" s="51">
        <v>14813</v>
      </c>
      <c r="E272" s="51" t="s">
        <v>18</v>
      </c>
      <c r="F272" s="51" t="s">
        <v>21</v>
      </c>
      <c r="G272" s="51" t="s">
        <v>16</v>
      </c>
      <c r="J272" s="51" t="s">
        <v>18</v>
      </c>
      <c r="K272" s="51" t="s">
        <v>16</v>
      </c>
      <c r="Q2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3" spans="1:17" ht="17.100000000000001" customHeight="1" x14ac:dyDescent="0.45">
      <c r="A273" s="51" t="s">
        <v>384</v>
      </c>
      <c r="B273" s="51" t="s">
        <v>113</v>
      </c>
      <c r="C273" s="51">
        <v>14813</v>
      </c>
      <c r="E273" s="51" t="s">
        <v>32</v>
      </c>
      <c r="F273" s="51" t="s">
        <v>21</v>
      </c>
      <c r="G273" s="51" t="s">
        <v>31</v>
      </c>
      <c r="J273" s="51" t="s">
        <v>32</v>
      </c>
      <c r="K273" s="51" t="s">
        <v>31</v>
      </c>
      <c r="Q2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74" spans="1:17" ht="17.100000000000001" customHeight="1" x14ac:dyDescent="0.45">
      <c r="A274" s="51" t="s">
        <v>385</v>
      </c>
      <c r="B274" s="51" t="s">
        <v>113</v>
      </c>
      <c r="C274" s="51">
        <v>14813</v>
      </c>
      <c r="E274" s="51" t="s">
        <v>32</v>
      </c>
      <c r="F274" s="51" t="s">
        <v>21</v>
      </c>
      <c r="G274" s="51" t="s">
        <v>31</v>
      </c>
      <c r="J274" s="51" t="s">
        <v>32</v>
      </c>
      <c r="K274" s="51" t="s">
        <v>31</v>
      </c>
      <c r="Q2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75" spans="1:17" ht="17.100000000000001" customHeight="1" x14ac:dyDescent="0.45">
      <c r="A275" s="51" t="s">
        <v>386</v>
      </c>
      <c r="B275" s="51" t="s">
        <v>113</v>
      </c>
      <c r="C275" s="51">
        <v>14813</v>
      </c>
      <c r="E275" s="51" t="s">
        <v>32</v>
      </c>
      <c r="F275" s="51" t="s">
        <v>21</v>
      </c>
      <c r="G275" s="51" t="s">
        <v>31</v>
      </c>
      <c r="J275" s="51" t="s">
        <v>32</v>
      </c>
      <c r="K275" s="51" t="s">
        <v>31</v>
      </c>
      <c r="Q2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76" spans="1:17" ht="17.100000000000001" customHeight="1" x14ac:dyDescent="0.45">
      <c r="A276" s="51" t="s">
        <v>387</v>
      </c>
      <c r="B276" s="51" t="s">
        <v>113</v>
      </c>
      <c r="C276" s="51">
        <v>14813</v>
      </c>
      <c r="E276" s="51" t="s">
        <v>32</v>
      </c>
      <c r="F276" s="51" t="s">
        <v>21</v>
      </c>
      <c r="G276" s="51" t="s">
        <v>31</v>
      </c>
      <c r="J276" s="51" t="s">
        <v>32</v>
      </c>
      <c r="K276" s="51" t="s">
        <v>31</v>
      </c>
      <c r="Q2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77" spans="1:17" ht="17.100000000000001" customHeight="1" x14ac:dyDescent="0.45">
      <c r="A277" s="51" t="s">
        <v>388</v>
      </c>
      <c r="B277" s="51" t="s">
        <v>113</v>
      </c>
      <c r="C277" s="51">
        <v>14813</v>
      </c>
      <c r="E277" s="51" t="s">
        <v>18</v>
      </c>
      <c r="F277" s="51" t="s">
        <v>21</v>
      </c>
      <c r="G277" s="51" t="s">
        <v>16</v>
      </c>
      <c r="J277" s="51" t="s">
        <v>18</v>
      </c>
      <c r="K277" s="51" t="s">
        <v>16</v>
      </c>
      <c r="Q2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8" spans="1:17" ht="17.100000000000001" customHeight="1" x14ac:dyDescent="0.45">
      <c r="A278" s="51" t="s">
        <v>389</v>
      </c>
      <c r="B278" s="51" t="s">
        <v>113</v>
      </c>
      <c r="C278" s="51">
        <v>14813</v>
      </c>
      <c r="E278" s="51" t="s">
        <v>18</v>
      </c>
      <c r="F278" s="51" t="s">
        <v>21</v>
      </c>
      <c r="G278" s="51" t="s">
        <v>16</v>
      </c>
      <c r="J278" s="51" t="s">
        <v>18</v>
      </c>
      <c r="K278" s="51" t="s">
        <v>16</v>
      </c>
      <c r="Q2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79" spans="1:17" ht="17.100000000000001" customHeight="1" x14ac:dyDescent="0.45">
      <c r="A279" s="51" t="s">
        <v>390</v>
      </c>
      <c r="B279" s="51" t="s">
        <v>113</v>
      </c>
      <c r="C279" s="51">
        <v>14813</v>
      </c>
      <c r="E279" s="51" t="s">
        <v>18</v>
      </c>
      <c r="F279" s="51" t="s">
        <v>21</v>
      </c>
      <c r="G279" s="51" t="s">
        <v>16</v>
      </c>
      <c r="J279" s="51" t="s">
        <v>18</v>
      </c>
      <c r="K279" s="51" t="s">
        <v>16</v>
      </c>
      <c r="Q2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0" spans="1:17" ht="17.100000000000001" customHeight="1" x14ac:dyDescent="0.45">
      <c r="A280" s="51" t="s">
        <v>134</v>
      </c>
      <c r="B280" s="51" t="s">
        <v>113</v>
      </c>
      <c r="C280" s="51">
        <v>14813</v>
      </c>
      <c r="E280" s="51" t="s">
        <v>27</v>
      </c>
      <c r="F280" s="51" t="s">
        <v>21</v>
      </c>
      <c r="G280" s="51" t="s">
        <v>16</v>
      </c>
      <c r="J280" s="51" t="s">
        <v>27</v>
      </c>
      <c r="K280" s="51" t="s">
        <v>16</v>
      </c>
      <c r="Q2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1" spans="1:17" ht="17.100000000000001" customHeight="1" x14ac:dyDescent="0.45">
      <c r="A281" s="51" t="s">
        <v>391</v>
      </c>
      <c r="B281" s="51" t="s">
        <v>113</v>
      </c>
      <c r="C281" s="51">
        <v>14813</v>
      </c>
      <c r="E281" s="51" t="s">
        <v>32</v>
      </c>
      <c r="F281" s="51" t="s">
        <v>21</v>
      </c>
      <c r="G281" s="51" t="s">
        <v>31</v>
      </c>
      <c r="J281" s="51" t="s">
        <v>32</v>
      </c>
      <c r="K281" s="51" t="s">
        <v>31</v>
      </c>
      <c r="Q2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82" spans="1:17" ht="17.100000000000001" customHeight="1" x14ac:dyDescent="0.45">
      <c r="A282" s="51" t="s">
        <v>392</v>
      </c>
      <c r="B282" s="51" t="s">
        <v>113</v>
      </c>
      <c r="C282" s="51">
        <v>14813</v>
      </c>
      <c r="E282" s="51" t="s">
        <v>32</v>
      </c>
      <c r="F282" s="51" t="s">
        <v>21</v>
      </c>
      <c r="G282" s="51" t="s">
        <v>31</v>
      </c>
      <c r="J282" s="51" t="s">
        <v>32</v>
      </c>
      <c r="K282" s="51" t="s">
        <v>31</v>
      </c>
      <c r="Q2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83" spans="1:17" ht="17.100000000000001" customHeight="1" x14ac:dyDescent="0.45">
      <c r="A283" s="51" t="s">
        <v>393</v>
      </c>
      <c r="B283" s="51" t="s">
        <v>113</v>
      </c>
      <c r="C283" s="51">
        <v>14813</v>
      </c>
      <c r="E283" s="51" t="s">
        <v>32</v>
      </c>
      <c r="F283" s="51" t="s">
        <v>21</v>
      </c>
      <c r="G283" s="51" t="s">
        <v>31</v>
      </c>
      <c r="J283" s="51" t="s">
        <v>32</v>
      </c>
      <c r="K283" s="51" t="s">
        <v>31</v>
      </c>
      <c r="Q2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84" spans="1:17" ht="17.100000000000001" customHeight="1" x14ac:dyDescent="0.45">
      <c r="A284" s="51" t="s">
        <v>394</v>
      </c>
      <c r="B284" s="51" t="s">
        <v>113</v>
      </c>
      <c r="C284" s="51">
        <v>14813</v>
      </c>
      <c r="E284" s="51" t="s">
        <v>32</v>
      </c>
      <c r="F284" s="51" t="s">
        <v>21</v>
      </c>
      <c r="G284" s="51" t="s">
        <v>31</v>
      </c>
      <c r="J284" s="51" t="s">
        <v>32</v>
      </c>
      <c r="K284" s="51" t="s">
        <v>31</v>
      </c>
      <c r="Q2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85" spans="1:17" ht="17.100000000000001" customHeight="1" x14ac:dyDescent="0.45">
      <c r="A285" s="51" t="s">
        <v>395</v>
      </c>
      <c r="B285" s="51" t="s">
        <v>113</v>
      </c>
      <c r="C285" s="51">
        <v>14813</v>
      </c>
      <c r="E285" s="51" t="s">
        <v>18</v>
      </c>
      <c r="F285" s="51" t="s">
        <v>21</v>
      </c>
      <c r="G285" s="51" t="s">
        <v>16</v>
      </c>
      <c r="J285" s="51" t="s">
        <v>18</v>
      </c>
      <c r="K285" s="51" t="s">
        <v>16</v>
      </c>
      <c r="Q2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6" spans="1:17" ht="17.100000000000001" customHeight="1" x14ac:dyDescent="0.45">
      <c r="A286" s="51" t="s">
        <v>396</v>
      </c>
      <c r="B286" s="51" t="s">
        <v>113</v>
      </c>
      <c r="C286" s="51">
        <v>14813</v>
      </c>
      <c r="E286" s="51" t="s">
        <v>18</v>
      </c>
      <c r="F286" s="51" t="s">
        <v>21</v>
      </c>
      <c r="G286" s="51" t="s">
        <v>16</v>
      </c>
      <c r="J286" s="51" t="s">
        <v>18</v>
      </c>
      <c r="K286" s="51" t="s">
        <v>16</v>
      </c>
      <c r="Q2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7" spans="1:17" ht="17.100000000000001" customHeight="1" x14ac:dyDescent="0.45">
      <c r="A287" s="51" t="s">
        <v>397</v>
      </c>
      <c r="B287" s="51" t="s">
        <v>113</v>
      </c>
      <c r="C287" s="51">
        <v>14813</v>
      </c>
      <c r="E287" s="51" t="s">
        <v>18</v>
      </c>
      <c r="F287" s="51" t="s">
        <v>21</v>
      </c>
      <c r="G287" s="51" t="s">
        <v>16</v>
      </c>
      <c r="J287" s="51" t="s">
        <v>18</v>
      </c>
      <c r="K287" s="51" t="s">
        <v>16</v>
      </c>
      <c r="Q2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8" spans="1:17" ht="17.100000000000001" customHeight="1" x14ac:dyDescent="0.45">
      <c r="A288" s="51" t="s">
        <v>398</v>
      </c>
      <c r="B288" s="51" t="s">
        <v>113</v>
      </c>
      <c r="C288" s="51">
        <v>14813</v>
      </c>
      <c r="E288" s="51" t="s">
        <v>18</v>
      </c>
      <c r="F288" s="51" t="s">
        <v>21</v>
      </c>
      <c r="G288" s="51" t="s">
        <v>16</v>
      </c>
      <c r="J288" s="51" t="s">
        <v>18</v>
      </c>
      <c r="K288" s="51" t="s">
        <v>16</v>
      </c>
      <c r="Q2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89" spans="1:17" ht="17.100000000000001" customHeight="1" x14ac:dyDescent="0.45">
      <c r="A289" s="51" t="s">
        <v>399</v>
      </c>
      <c r="B289" s="51" t="s">
        <v>113</v>
      </c>
      <c r="C289" s="51">
        <v>14813</v>
      </c>
      <c r="E289" s="51" t="s">
        <v>18</v>
      </c>
      <c r="F289" s="51" t="s">
        <v>21</v>
      </c>
      <c r="G289" s="51" t="s">
        <v>16</v>
      </c>
      <c r="J289" s="51" t="s">
        <v>18</v>
      </c>
      <c r="K289" s="51" t="s">
        <v>16</v>
      </c>
      <c r="Q2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0" spans="1:17" ht="17.100000000000001" customHeight="1" x14ac:dyDescent="0.45">
      <c r="A290" s="51" t="s">
        <v>400</v>
      </c>
      <c r="B290" s="51" t="s">
        <v>113</v>
      </c>
      <c r="C290" s="51">
        <v>14813</v>
      </c>
      <c r="E290" s="51" t="s">
        <v>25</v>
      </c>
      <c r="F290" s="51" t="s">
        <v>21</v>
      </c>
      <c r="G290" s="51" t="s">
        <v>16</v>
      </c>
      <c r="J290" s="51" t="s">
        <v>18</v>
      </c>
      <c r="K290" s="51" t="s">
        <v>16</v>
      </c>
      <c r="Q2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1" spans="1:17" ht="17.100000000000001" customHeight="1" x14ac:dyDescent="0.45">
      <c r="A291" s="51" t="s">
        <v>401</v>
      </c>
      <c r="B291" s="51" t="s">
        <v>113</v>
      </c>
      <c r="C291" s="51">
        <v>14813</v>
      </c>
      <c r="E291" s="51" t="s">
        <v>18</v>
      </c>
      <c r="F291" s="51" t="s">
        <v>21</v>
      </c>
      <c r="G291" s="51" t="s">
        <v>16</v>
      </c>
      <c r="J291" s="51" t="s">
        <v>18</v>
      </c>
      <c r="K291" s="51" t="s">
        <v>16</v>
      </c>
      <c r="Q2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2" spans="1:17" ht="17.100000000000001" customHeight="1" x14ac:dyDescent="0.45">
      <c r="A292" s="51" t="s">
        <v>402</v>
      </c>
      <c r="B292" s="51" t="s">
        <v>113</v>
      </c>
      <c r="C292" s="51">
        <v>14813</v>
      </c>
      <c r="E292" s="51" t="s">
        <v>32</v>
      </c>
      <c r="F292" s="51" t="s">
        <v>21</v>
      </c>
      <c r="G292" s="51" t="s">
        <v>31</v>
      </c>
      <c r="J292" s="51" t="s">
        <v>32</v>
      </c>
      <c r="K292" s="51" t="s">
        <v>31</v>
      </c>
      <c r="Q2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93" spans="1:17" ht="17.100000000000001" customHeight="1" x14ac:dyDescent="0.45">
      <c r="A293" s="51" t="s">
        <v>403</v>
      </c>
      <c r="B293" s="51" t="s">
        <v>113</v>
      </c>
      <c r="C293" s="51">
        <v>14813</v>
      </c>
      <c r="E293" s="51" t="s">
        <v>32</v>
      </c>
      <c r="F293" s="51" t="s">
        <v>21</v>
      </c>
      <c r="G293" s="51" t="s">
        <v>31</v>
      </c>
      <c r="J293" s="51" t="s">
        <v>32</v>
      </c>
      <c r="K293" s="51" t="s">
        <v>31</v>
      </c>
      <c r="Q2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94" spans="1:17" ht="17.100000000000001" customHeight="1" x14ac:dyDescent="0.45">
      <c r="A294" s="51" t="s">
        <v>404</v>
      </c>
      <c r="B294" s="51" t="s">
        <v>113</v>
      </c>
      <c r="C294" s="51">
        <v>14813</v>
      </c>
      <c r="E294" s="51" t="s">
        <v>32</v>
      </c>
      <c r="F294" s="51" t="s">
        <v>21</v>
      </c>
      <c r="G294" s="51" t="s">
        <v>31</v>
      </c>
      <c r="J294" s="51" t="s">
        <v>32</v>
      </c>
      <c r="K294" s="51" t="s">
        <v>31</v>
      </c>
      <c r="Q2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95" spans="1:17" ht="17.100000000000001" customHeight="1" x14ac:dyDescent="0.45">
      <c r="A295" s="51" t="s">
        <v>405</v>
      </c>
      <c r="B295" s="51" t="s">
        <v>113</v>
      </c>
      <c r="C295" s="51">
        <v>14813</v>
      </c>
      <c r="E295" s="51" t="s">
        <v>18</v>
      </c>
      <c r="F295" s="51" t="s">
        <v>21</v>
      </c>
      <c r="G295" s="51" t="s">
        <v>16</v>
      </c>
      <c r="J295" s="51" t="s">
        <v>18</v>
      </c>
      <c r="K295" s="51" t="s">
        <v>16</v>
      </c>
      <c r="Q2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6" spans="1:17" ht="17.100000000000001" customHeight="1" x14ac:dyDescent="0.45">
      <c r="A296" s="51" t="s">
        <v>406</v>
      </c>
      <c r="B296" s="51" t="s">
        <v>113</v>
      </c>
      <c r="C296" s="51">
        <v>14813</v>
      </c>
      <c r="E296" s="51" t="s">
        <v>18</v>
      </c>
      <c r="F296" s="51" t="s">
        <v>21</v>
      </c>
      <c r="G296" s="51" t="s">
        <v>16</v>
      </c>
      <c r="J296" s="51" t="s">
        <v>18</v>
      </c>
      <c r="K296" s="51" t="s">
        <v>16</v>
      </c>
      <c r="Q2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97" spans="1:17" ht="17.100000000000001" customHeight="1" x14ac:dyDescent="0.45">
      <c r="A297" s="51" t="s">
        <v>407</v>
      </c>
      <c r="B297" s="51" t="s">
        <v>113</v>
      </c>
      <c r="C297" s="51">
        <v>14813</v>
      </c>
      <c r="E297" s="51" t="s">
        <v>32</v>
      </c>
      <c r="F297" s="51" t="s">
        <v>21</v>
      </c>
      <c r="G297" s="51" t="s">
        <v>31</v>
      </c>
      <c r="J297" s="51" t="s">
        <v>32</v>
      </c>
      <c r="K297" s="51" t="s">
        <v>31</v>
      </c>
      <c r="Q2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98" spans="1:17" ht="17.100000000000001" customHeight="1" x14ac:dyDescent="0.45">
      <c r="A298" s="51" t="s">
        <v>408</v>
      </c>
      <c r="B298" s="51" t="s">
        <v>113</v>
      </c>
      <c r="C298" s="51">
        <v>14813</v>
      </c>
      <c r="E298" s="51" t="s">
        <v>32</v>
      </c>
      <c r="F298" s="51" t="s">
        <v>21</v>
      </c>
      <c r="G298" s="51" t="s">
        <v>31</v>
      </c>
      <c r="J298" s="51" t="s">
        <v>32</v>
      </c>
      <c r="K298" s="51" t="s">
        <v>31</v>
      </c>
      <c r="Q2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99" spans="1:17" ht="17.100000000000001" customHeight="1" x14ac:dyDescent="0.45">
      <c r="A299" s="51" t="s">
        <v>409</v>
      </c>
      <c r="B299" s="51" t="s">
        <v>113</v>
      </c>
      <c r="C299" s="51">
        <v>14813</v>
      </c>
      <c r="E299" s="51" t="s">
        <v>32</v>
      </c>
      <c r="F299" s="51" t="s">
        <v>21</v>
      </c>
      <c r="G299" s="51" t="s">
        <v>31</v>
      </c>
      <c r="J299" s="51" t="s">
        <v>32</v>
      </c>
      <c r="K299" s="51" t="s">
        <v>31</v>
      </c>
      <c r="Q2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00" spans="1:17" ht="17.100000000000001" customHeight="1" x14ac:dyDescent="0.45">
      <c r="A300" s="51" t="s">
        <v>410</v>
      </c>
      <c r="B300" s="51" t="s">
        <v>113</v>
      </c>
      <c r="C300" s="51">
        <v>14813</v>
      </c>
      <c r="E300" s="51" t="s">
        <v>18</v>
      </c>
      <c r="F300" s="51" t="s">
        <v>21</v>
      </c>
      <c r="G300" s="51" t="s">
        <v>16</v>
      </c>
      <c r="J300" s="51" t="s">
        <v>18</v>
      </c>
      <c r="K300" s="51" t="s">
        <v>16</v>
      </c>
      <c r="Q3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1" spans="1:17" ht="17.100000000000001" customHeight="1" x14ac:dyDescent="0.45">
      <c r="A301" s="51" t="s">
        <v>411</v>
      </c>
      <c r="B301" s="51" t="s">
        <v>113</v>
      </c>
      <c r="C301" s="51">
        <v>14813</v>
      </c>
      <c r="E301" s="51" t="s">
        <v>18</v>
      </c>
      <c r="F301" s="51" t="s">
        <v>21</v>
      </c>
      <c r="G301" s="51" t="s">
        <v>16</v>
      </c>
      <c r="J301" s="51" t="s">
        <v>18</v>
      </c>
      <c r="K301" s="51" t="s">
        <v>16</v>
      </c>
      <c r="Q3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2" spans="1:17" ht="17.100000000000001" customHeight="1" x14ac:dyDescent="0.45">
      <c r="A302" s="51" t="s">
        <v>412</v>
      </c>
      <c r="B302" s="51" t="s">
        <v>113</v>
      </c>
      <c r="C302" s="51">
        <v>14813</v>
      </c>
      <c r="E302" s="51" t="s">
        <v>22</v>
      </c>
      <c r="F302" s="51" t="s">
        <v>21</v>
      </c>
      <c r="G302" s="51" t="s">
        <v>16</v>
      </c>
      <c r="J302" s="51" t="s">
        <v>22</v>
      </c>
      <c r="K302" s="51" t="s">
        <v>16</v>
      </c>
      <c r="Q3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303" spans="1:17" ht="17.100000000000001" customHeight="1" x14ac:dyDescent="0.45">
      <c r="A303" s="51" t="s">
        <v>413</v>
      </c>
      <c r="B303" s="51" t="s">
        <v>113</v>
      </c>
      <c r="C303" s="51">
        <v>14813</v>
      </c>
      <c r="E303" s="51" t="s">
        <v>18</v>
      </c>
      <c r="F303" s="51" t="s">
        <v>21</v>
      </c>
      <c r="G303" s="51" t="s">
        <v>16</v>
      </c>
      <c r="J303" s="51" t="s">
        <v>18</v>
      </c>
      <c r="K303" s="51" t="s">
        <v>16</v>
      </c>
      <c r="Q3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4" spans="1:17" ht="17.100000000000001" customHeight="1" x14ac:dyDescent="0.45">
      <c r="A304" s="51" t="s">
        <v>414</v>
      </c>
      <c r="B304" s="51" t="s">
        <v>113</v>
      </c>
      <c r="C304" s="51">
        <v>14813</v>
      </c>
      <c r="E304" s="51" t="s">
        <v>18</v>
      </c>
      <c r="F304" s="51" t="s">
        <v>21</v>
      </c>
      <c r="G304" s="51" t="s">
        <v>16</v>
      </c>
      <c r="J304" s="51" t="s">
        <v>18</v>
      </c>
      <c r="K304" s="51" t="s">
        <v>16</v>
      </c>
      <c r="Q3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5" spans="1:17" ht="17.100000000000001" customHeight="1" x14ac:dyDescent="0.45">
      <c r="A305" s="51" t="s">
        <v>415</v>
      </c>
      <c r="B305" s="51" t="s">
        <v>113</v>
      </c>
      <c r="C305" s="51">
        <v>14813</v>
      </c>
      <c r="E305" s="51" t="s">
        <v>32</v>
      </c>
      <c r="F305" s="51" t="s">
        <v>21</v>
      </c>
      <c r="G305" s="51" t="s">
        <v>31</v>
      </c>
      <c r="J305" s="51" t="s">
        <v>32</v>
      </c>
      <c r="K305" s="51" t="s">
        <v>31</v>
      </c>
      <c r="Q3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06" spans="1:17" ht="17.100000000000001" customHeight="1" x14ac:dyDescent="0.45">
      <c r="A306" s="51" t="s">
        <v>416</v>
      </c>
      <c r="B306" s="51" t="s">
        <v>113</v>
      </c>
      <c r="C306" s="51">
        <v>14813</v>
      </c>
      <c r="E306" s="51" t="s">
        <v>18</v>
      </c>
      <c r="F306" s="51" t="s">
        <v>21</v>
      </c>
      <c r="G306" s="51" t="s">
        <v>16</v>
      </c>
      <c r="J306" s="51" t="s">
        <v>18</v>
      </c>
      <c r="K306" s="51" t="s">
        <v>16</v>
      </c>
      <c r="Q3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7" spans="1:17" ht="17.100000000000001" customHeight="1" x14ac:dyDescent="0.45">
      <c r="A307" s="51" t="s">
        <v>417</v>
      </c>
      <c r="B307" s="51" t="s">
        <v>113</v>
      </c>
      <c r="C307" s="51">
        <v>14813</v>
      </c>
      <c r="E307" s="51" t="s">
        <v>18</v>
      </c>
      <c r="F307" s="51" t="s">
        <v>21</v>
      </c>
      <c r="G307" s="51" t="s">
        <v>16</v>
      </c>
      <c r="J307" s="51" t="s">
        <v>18</v>
      </c>
      <c r="K307" s="51" t="s">
        <v>16</v>
      </c>
      <c r="Q3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8" spans="1:17" ht="17.100000000000001" customHeight="1" x14ac:dyDescent="0.45">
      <c r="A308" s="51" t="s">
        <v>418</v>
      </c>
      <c r="B308" s="51" t="s">
        <v>113</v>
      </c>
      <c r="C308" s="51">
        <v>14813</v>
      </c>
      <c r="E308" s="51" t="s">
        <v>18</v>
      </c>
      <c r="F308" s="51" t="s">
        <v>21</v>
      </c>
      <c r="G308" s="51" t="s">
        <v>16</v>
      </c>
      <c r="J308" s="51" t="s">
        <v>18</v>
      </c>
      <c r="K308" s="51" t="s">
        <v>16</v>
      </c>
      <c r="Q3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09" spans="1:17" ht="17.100000000000001" customHeight="1" x14ac:dyDescent="0.45">
      <c r="A309" s="51" t="s">
        <v>419</v>
      </c>
      <c r="B309" s="51" t="s">
        <v>113</v>
      </c>
      <c r="C309" s="51">
        <v>14813</v>
      </c>
      <c r="E309" s="51" t="s">
        <v>18</v>
      </c>
      <c r="F309" s="51" t="s">
        <v>21</v>
      </c>
      <c r="G309" s="51" t="s">
        <v>16</v>
      </c>
      <c r="J309" s="51" t="s">
        <v>18</v>
      </c>
      <c r="K309" s="51" t="s">
        <v>16</v>
      </c>
      <c r="Q3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0" spans="1:17" ht="17.100000000000001" customHeight="1" x14ac:dyDescent="0.45">
      <c r="A310" s="51" t="s">
        <v>420</v>
      </c>
      <c r="B310" s="51" t="s">
        <v>113</v>
      </c>
      <c r="C310" s="51">
        <v>14813</v>
      </c>
      <c r="E310" s="51" t="s">
        <v>32</v>
      </c>
      <c r="F310" s="51" t="s">
        <v>21</v>
      </c>
      <c r="G310" s="51" t="s">
        <v>31</v>
      </c>
      <c r="J310" s="51" t="s">
        <v>32</v>
      </c>
      <c r="K310" s="51" t="s">
        <v>31</v>
      </c>
      <c r="Q3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11" spans="1:17" ht="17.100000000000001" customHeight="1" x14ac:dyDescent="0.45">
      <c r="A311" s="51" t="s">
        <v>421</v>
      </c>
      <c r="B311" s="51" t="s">
        <v>113</v>
      </c>
      <c r="C311" s="51">
        <v>14813</v>
      </c>
      <c r="E311" s="51" t="s">
        <v>32</v>
      </c>
      <c r="F311" s="51" t="s">
        <v>21</v>
      </c>
      <c r="G311" s="51" t="s">
        <v>31</v>
      </c>
      <c r="J311" s="51" t="s">
        <v>32</v>
      </c>
      <c r="K311" s="51" t="s">
        <v>31</v>
      </c>
      <c r="Q3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12" spans="1:17" ht="17.100000000000001" customHeight="1" x14ac:dyDescent="0.45">
      <c r="A312" s="51" t="s">
        <v>422</v>
      </c>
      <c r="B312" s="51" t="s">
        <v>113</v>
      </c>
      <c r="C312" s="51">
        <v>14813</v>
      </c>
      <c r="E312" s="51" t="s">
        <v>18</v>
      </c>
      <c r="F312" s="51" t="s">
        <v>21</v>
      </c>
      <c r="G312" s="51" t="s">
        <v>16</v>
      </c>
      <c r="J312" s="51" t="s">
        <v>18</v>
      </c>
      <c r="K312" s="51" t="s">
        <v>16</v>
      </c>
      <c r="Q3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3" spans="1:17" ht="17.100000000000001" customHeight="1" x14ac:dyDescent="0.45">
      <c r="A313" s="51" t="s">
        <v>423</v>
      </c>
      <c r="B313" s="51" t="s">
        <v>113</v>
      </c>
      <c r="C313" s="51">
        <v>14813</v>
      </c>
      <c r="E313" s="51" t="s">
        <v>32</v>
      </c>
      <c r="F313" s="51" t="s">
        <v>21</v>
      </c>
      <c r="G313" s="51" t="s">
        <v>31</v>
      </c>
      <c r="J313" s="51" t="s">
        <v>32</v>
      </c>
      <c r="K313" s="51" t="s">
        <v>31</v>
      </c>
      <c r="Q3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14" spans="1:17" ht="17.100000000000001" customHeight="1" x14ac:dyDescent="0.45">
      <c r="A314" s="51" t="s">
        <v>424</v>
      </c>
      <c r="B314" s="51" t="s">
        <v>113</v>
      </c>
      <c r="C314" s="51">
        <v>14813</v>
      </c>
      <c r="E314" s="51" t="s">
        <v>32</v>
      </c>
      <c r="F314" s="51" t="s">
        <v>21</v>
      </c>
      <c r="G314" s="51" t="s">
        <v>31</v>
      </c>
      <c r="J314" s="51" t="s">
        <v>32</v>
      </c>
      <c r="K314" s="51" t="s">
        <v>31</v>
      </c>
      <c r="Q3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15" spans="1:17" ht="17.100000000000001" customHeight="1" x14ac:dyDescent="0.45">
      <c r="A315" s="51" t="s">
        <v>425</v>
      </c>
      <c r="B315" s="51" t="s">
        <v>113</v>
      </c>
      <c r="C315" s="51">
        <v>14813</v>
      </c>
      <c r="E315" s="51" t="s">
        <v>18</v>
      </c>
      <c r="F315" s="51" t="s">
        <v>21</v>
      </c>
      <c r="G315" s="51" t="s">
        <v>16</v>
      </c>
      <c r="J315" s="51" t="s">
        <v>32</v>
      </c>
      <c r="K315" s="51" t="s">
        <v>16</v>
      </c>
      <c r="Q3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16" spans="1:17" ht="17.100000000000001" customHeight="1" x14ac:dyDescent="0.45">
      <c r="A316" s="51" t="s">
        <v>426</v>
      </c>
      <c r="B316" s="51" t="s">
        <v>113</v>
      </c>
      <c r="C316" s="51">
        <v>14813</v>
      </c>
      <c r="E316" s="51" t="s">
        <v>22</v>
      </c>
      <c r="F316" s="51" t="s">
        <v>21</v>
      </c>
      <c r="G316" s="51" t="s">
        <v>16</v>
      </c>
      <c r="J316" s="51" t="s">
        <v>18</v>
      </c>
      <c r="K316" s="51" t="s">
        <v>16</v>
      </c>
      <c r="Q3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7" spans="1:17" ht="17.100000000000001" customHeight="1" x14ac:dyDescent="0.45">
      <c r="A317" s="51" t="s">
        <v>427</v>
      </c>
      <c r="B317" s="51" t="s">
        <v>113</v>
      </c>
      <c r="C317" s="51">
        <v>14813</v>
      </c>
      <c r="E317" s="51" t="s">
        <v>32</v>
      </c>
      <c r="F317" s="51" t="s">
        <v>21</v>
      </c>
      <c r="G317" s="51" t="s">
        <v>31</v>
      </c>
      <c r="J317" s="51" t="s">
        <v>32</v>
      </c>
      <c r="K317" s="51" t="s">
        <v>31</v>
      </c>
      <c r="Q3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18" spans="1:17" ht="17.100000000000001" customHeight="1" x14ac:dyDescent="0.45">
      <c r="A318" s="51" t="s">
        <v>428</v>
      </c>
      <c r="B318" s="51" t="s">
        <v>113</v>
      </c>
      <c r="C318" s="51">
        <v>14813</v>
      </c>
      <c r="E318" s="51" t="s">
        <v>18</v>
      </c>
      <c r="F318" s="51" t="s">
        <v>21</v>
      </c>
      <c r="G318" s="51" t="s">
        <v>16</v>
      </c>
      <c r="J318" s="51" t="s">
        <v>18</v>
      </c>
      <c r="K318" s="51" t="s">
        <v>16</v>
      </c>
      <c r="Q3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9" spans="1:17" ht="17.100000000000001" customHeight="1" x14ac:dyDescent="0.45">
      <c r="A319" s="51" t="s">
        <v>429</v>
      </c>
      <c r="B319" s="51" t="s">
        <v>113</v>
      </c>
      <c r="C319" s="51">
        <v>14813</v>
      </c>
      <c r="E319" s="51" t="s">
        <v>32</v>
      </c>
      <c r="F319" s="51" t="s">
        <v>21</v>
      </c>
      <c r="G319" s="51" t="s">
        <v>31</v>
      </c>
      <c r="J319" s="51" t="s">
        <v>32</v>
      </c>
      <c r="K319" s="51" t="s">
        <v>31</v>
      </c>
      <c r="Q3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20" spans="1:17" ht="17.100000000000001" customHeight="1" x14ac:dyDescent="0.45">
      <c r="A320" s="51" t="s">
        <v>430</v>
      </c>
      <c r="B320" s="51" t="s">
        <v>113</v>
      </c>
      <c r="C320" s="51">
        <v>14813</v>
      </c>
      <c r="E320" s="51" t="s">
        <v>32</v>
      </c>
      <c r="F320" s="51" t="s">
        <v>21</v>
      </c>
      <c r="G320" s="51" t="s">
        <v>31</v>
      </c>
      <c r="J320" s="51" t="s">
        <v>32</v>
      </c>
      <c r="K320" s="51" t="s">
        <v>31</v>
      </c>
      <c r="Q3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21" spans="1:17" ht="17.100000000000001" customHeight="1" x14ac:dyDescent="0.45">
      <c r="A321" s="51" t="s">
        <v>431</v>
      </c>
      <c r="B321" s="51" t="s">
        <v>113</v>
      </c>
      <c r="C321" s="51">
        <v>14813</v>
      </c>
      <c r="E321" s="51" t="s">
        <v>18</v>
      </c>
      <c r="F321" s="51" t="s">
        <v>21</v>
      </c>
      <c r="G321" s="51" t="s">
        <v>16</v>
      </c>
      <c r="J321" s="51" t="s">
        <v>18</v>
      </c>
      <c r="K321" s="51" t="s">
        <v>16</v>
      </c>
      <c r="Q3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2" spans="1:17" ht="17.100000000000001" customHeight="1" x14ac:dyDescent="0.45">
      <c r="A322" s="51" t="s">
        <v>432</v>
      </c>
      <c r="B322" s="51" t="s">
        <v>113</v>
      </c>
      <c r="C322" s="51">
        <v>14813</v>
      </c>
      <c r="E322" s="51" t="s">
        <v>18</v>
      </c>
      <c r="F322" s="51" t="s">
        <v>21</v>
      </c>
      <c r="G322" s="51" t="s">
        <v>16</v>
      </c>
      <c r="J322" s="51" t="s">
        <v>18</v>
      </c>
      <c r="K322" s="51" t="s">
        <v>16</v>
      </c>
      <c r="Q3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3" spans="1:17" ht="17.100000000000001" customHeight="1" x14ac:dyDescent="0.45">
      <c r="A323" s="51" t="s">
        <v>433</v>
      </c>
      <c r="B323" s="51" t="s">
        <v>113</v>
      </c>
      <c r="C323" s="51">
        <v>14813</v>
      </c>
      <c r="E323" s="51" t="s">
        <v>18</v>
      </c>
      <c r="F323" s="51" t="s">
        <v>21</v>
      </c>
      <c r="G323" s="51" t="s">
        <v>16</v>
      </c>
      <c r="J323" s="51" t="s">
        <v>18</v>
      </c>
      <c r="K323" s="51" t="s">
        <v>16</v>
      </c>
      <c r="Q3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4" spans="1:17" ht="17.100000000000001" customHeight="1" x14ac:dyDescent="0.45">
      <c r="A324" s="51" t="s">
        <v>434</v>
      </c>
      <c r="B324" s="51" t="s">
        <v>113</v>
      </c>
      <c r="C324" s="51">
        <v>14813</v>
      </c>
      <c r="E324" s="51" t="s">
        <v>18</v>
      </c>
      <c r="F324" s="51" t="s">
        <v>21</v>
      </c>
      <c r="G324" s="51" t="s">
        <v>16</v>
      </c>
      <c r="J324" s="51" t="s">
        <v>18</v>
      </c>
      <c r="K324" s="51" t="s">
        <v>16</v>
      </c>
      <c r="Q3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5" spans="1:17" ht="17.100000000000001" customHeight="1" x14ac:dyDescent="0.45">
      <c r="A325" s="51" t="s">
        <v>435</v>
      </c>
      <c r="B325" s="51" t="s">
        <v>113</v>
      </c>
      <c r="C325" s="51">
        <v>14813</v>
      </c>
      <c r="E325" s="51" t="s">
        <v>32</v>
      </c>
      <c r="F325" s="51" t="s">
        <v>21</v>
      </c>
      <c r="G325" s="51" t="s">
        <v>31</v>
      </c>
      <c r="J325" s="51" t="s">
        <v>32</v>
      </c>
      <c r="K325" s="51" t="s">
        <v>31</v>
      </c>
      <c r="Q3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26" spans="1:17" ht="17.100000000000001" customHeight="1" x14ac:dyDescent="0.45">
      <c r="A326" s="51" t="s">
        <v>436</v>
      </c>
      <c r="B326" s="51" t="s">
        <v>113</v>
      </c>
      <c r="C326" s="51">
        <v>14813</v>
      </c>
      <c r="E326" s="51" t="s">
        <v>32</v>
      </c>
      <c r="F326" s="51" t="s">
        <v>21</v>
      </c>
      <c r="G326" s="51" t="s">
        <v>31</v>
      </c>
      <c r="J326" s="51" t="s">
        <v>32</v>
      </c>
      <c r="K326" s="51" t="s">
        <v>31</v>
      </c>
      <c r="Q3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27" spans="1:17" ht="17.100000000000001" customHeight="1" x14ac:dyDescent="0.45">
      <c r="A327" s="51" t="s">
        <v>437</v>
      </c>
      <c r="B327" s="51" t="s">
        <v>113</v>
      </c>
      <c r="C327" s="51">
        <v>14813</v>
      </c>
      <c r="E327" s="51" t="s">
        <v>18</v>
      </c>
      <c r="F327" s="51" t="s">
        <v>21</v>
      </c>
      <c r="G327" s="51" t="s">
        <v>16</v>
      </c>
      <c r="J327" s="51" t="s">
        <v>18</v>
      </c>
      <c r="K327" s="51" t="s">
        <v>16</v>
      </c>
      <c r="Q3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8" spans="1:17" ht="17.100000000000001" customHeight="1" x14ac:dyDescent="0.45">
      <c r="A328" s="51" t="s">
        <v>438</v>
      </c>
      <c r="B328" s="51" t="s">
        <v>113</v>
      </c>
      <c r="C328" s="51">
        <v>14813</v>
      </c>
      <c r="E328" s="51" t="s">
        <v>32</v>
      </c>
      <c r="F328" s="51" t="s">
        <v>21</v>
      </c>
      <c r="G328" s="51" t="s">
        <v>31</v>
      </c>
      <c r="J328" s="51" t="s">
        <v>32</v>
      </c>
      <c r="K328" s="51" t="s">
        <v>31</v>
      </c>
      <c r="Q3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29" spans="1:17" ht="17.100000000000001" customHeight="1" x14ac:dyDescent="0.45">
      <c r="A329" s="51" t="s">
        <v>439</v>
      </c>
      <c r="B329" s="51" t="s">
        <v>113</v>
      </c>
      <c r="C329" s="51">
        <v>14813</v>
      </c>
      <c r="E329" s="51" t="s">
        <v>32</v>
      </c>
      <c r="F329" s="51" t="s">
        <v>21</v>
      </c>
      <c r="G329" s="51" t="s">
        <v>31</v>
      </c>
      <c r="J329" s="51" t="s">
        <v>32</v>
      </c>
      <c r="K329" s="51" t="s">
        <v>31</v>
      </c>
      <c r="Q3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0" spans="1:17" ht="17.100000000000001" customHeight="1" x14ac:dyDescent="0.45">
      <c r="A330" s="51" t="s">
        <v>440</v>
      </c>
      <c r="B330" s="51" t="s">
        <v>113</v>
      </c>
      <c r="C330" s="51">
        <v>14813</v>
      </c>
      <c r="E330" s="51" t="s">
        <v>32</v>
      </c>
      <c r="F330" s="51" t="s">
        <v>21</v>
      </c>
      <c r="G330" s="51" t="s">
        <v>31</v>
      </c>
      <c r="J330" s="51" t="s">
        <v>32</v>
      </c>
      <c r="K330" s="51" t="s">
        <v>31</v>
      </c>
      <c r="Q3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1" spans="1:17" ht="17.100000000000001" customHeight="1" x14ac:dyDescent="0.45">
      <c r="A331" s="51" t="s">
        <v>441</v>
      </c>
      <c r="B331" s="51" t="s">
        <v>113</v>
      </c>
      <c r="C331" s="51">
        <v>14813</v>
      </c>
      <c r="E331" s="51" t="s">
        <v>32</v>
      </c>
      <c r="F331" s="51" t="s">
        <v>21</v>
      </c>
      <c r="G331" s="51" t="s">
        <v>31</v>
      </c>
      <c r="J331" s="51" t="s">
        <v>32</v>
      </c>
      <c r="K331" s="51" t="s">
        <v>31</v>
      </c>
      <c r="Q3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2" spans="1:17" ht="17.100000000000001" customHeight="1" x14ac:dyDescent="0.45">
      <c r="A332" s="51" t="s">
        <v>442</v>
      </c>
      <c r="B332" s="51" t="s">
        <v>113</v>
      </c>
      <c r="C332" s="51">
        <v>14813</v>
      </c>
      <c r="E332" s="51" t="s">
        <v>32</v>
      </c>
      <c r="F332" s="51" t="s">
        <v>21</v>
      </c>
      <c r="G332" s="51" t="s">
        <v>31</v>
      </c>
      <c r="J332" s="51" t="s">
        <v>32</v>
      </c>
      <c r="K332" s="51" t="s">
        <v>31</v>
      </c>
      <c r="Q3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3" spans="1:17" ht="17.100000000000001" customHeight="1" x14ac:dyDescent="0.45">
      <c r="A333" s="51" t="s">
        <v>443</v>
      </c>
      <c r="B333" s="51" t="s">
        <v>113</v>
      </c>
      <c r="C333" s="51">
        <v>14813</v>
      </c>
      <c r="E333" s="51" t="s">
        <v>32</v>
      </c>
      <c r="F333" s="51" t="s">
        <v>21</v>
      </c>
      <c r="G333" s="51" t="s">
        <v>31</v>
      </c>
      <c r="J333" s="51" t="s">
        <v>32</v>
      </c>
      <c r="K333" s="51" t="s">
        <v>31</v>
      </c>
      <c r="Q3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4" spans="1:17" ht="17.100000000000001" customHeight="1" x14ac:dyDescent="0.45">
      <c r="A334" s="51" t="s">
        <v>444</v>
      </c>
      <c r="B334" s="51" t="s">
        <v>113</v>
      </c>
      <c r="C334" s="51">
        <v>14813</v>
      </c>
      <c r="E334" s="51" t="s">
        <v>32</v>
      </c>
      <c r="F334" s="51" t="s">
        <v>21</v>
      </c>
      <c r="G334" s="51" t="s">
        <v>31</v>
      </c>
      <c r="J334" s="51" t="s">
        <v>32</v>
      </c>
      <c r="K334" s="51" t="s">
        <v>31</v>
      </c>
      <c r="Q3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5" spans="1:17" ht="17.100000000000001" customHeight="1" x14ac:dyDescent="0.45">
      <c r="A335" s="51" t="s">
        <v>445</v>
      </c>
      <c r="B335" s="51" t="s">
        <v>113</v>
      </c>
      <c r="C335" s="51">
        <v>14813</v>
      </c>
      <c r="E335" s="51" t="s">
        <v>32</v>
      </c>
      <c r="F335" s="51" t="s">
        <v>21</v>
      </c>
      <c r="G335" s="51" t="s">
        <v>31</v>
      </c>
      <c r="J335" s="51" t="s">
        <v>32</v>
      </c>
      <c r="K335" s="51" t="s">
        <v>31</v>
      </c>
      <c r="Q3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6" spans="1:17" ht="17.100000000000001" customHeight="1" x14ac:dyDescent="0.45">
      <c r="A336" s="51" t="s">
        <v>446</v>
      </c>
      <c r="B336" s="51" t="s">
        <v>113</v>
      </c>
      <c r="C336" s="51">
        <v>14813</v>
      </c>
      <c r="E336" s="51" t="s">
        <v>32</v>
      </c>
      <c r="F336" s="51" t="s">
        <v>21</v>
      </c>
      <c r="G336" s="51" t="s">
        <v>31</v>
      </c>
      <c r="J336" s="51" t="s">
        <v>32</v>
      </c>
      <c r="K336" s="51" t="s">
        <v>31</v>
      </c>
      <c r="Q3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7" spans="1:17" ht="17.100000000000001" customHeight="1" x14ac:dyDescent="0.45">
      <c r="A337" s="51" t="s">
        <v>447</v>
      </c>
      <c r="B337" s="51" t="s">
        <v>113</v>
      </c>
      <c r="C337" s="51">
        <v>14813</v>
      </c>
      <c r="E337" s="51" t="s">
        <v>18</v>
      </c>
      <c r="F337" s="51" t="s">
        <v>21</v>
      </c>
      <c r="G337" s="51" t="s">
        <v>16</v>
      </c>
      <c r="J337" s="51" t="s">
        <v>18</v>
      </c>
      <c r="K337" s="51" t="s">
        <v>16</v>
      </c>
      <c r="Q3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8" spans="1:17" ht="17.100000000000001" customHeight="1" x14ac:dyDescent="0.45">
      <c r="A338" s="51" t="s">
        <v>448</v>
      </c>
      <c r="B338" s="51" t="s">
        <v>113</v>
      </c>
      <c r="C338" s="51">
        <v>14813</v>
      </c>
      <c r="E338" s="51" t="s">
        <v>18</v>
      </c>
      <c r="F338" s="51" t="s">
        <v>21</v>
      </c>
      <c r="G338" s="51" t="s">
        <v>16</v>
      </c>
      <c r="J338" s="51" t="s">
        <v>18</v>
      </c>
      <c r="K338" s="51" t="s">
        <v>16</v>
      </c>
      <c r="Q3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39" spans="1:17" ht="17.100000000000001" customHeight="1" x14ac:dyDescent="0.45">
      <c r="A339" s="51" t="s">
        <v>449</v>
      </c>
      <c r="B339" s="51" t="s">
        <v>113</v>
      </c>
      <c r="C339" s="51">
        <v>14813</v>
      </c>
      <c r="E339" s="51" t="s">
        <v>18</v>
      </c>
      <c r="F339" s="51" t="s">
        <v>21</v>
      </c>
      <c r="G339" s="51" t="s">
        <v>16</v>
      </c>
      <c r="J339" s="51" t="s">
        <v>18</v>
      </c>
      <c r="K339" s="51" t="s">
        <v>16</v>
      </c>
      <c r="Q3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0" spans="1:17" ht="17.100000000000001" customHeight="1" x14ac:dyDescent="0.45">
      <c r="A340" s="51" t="s">
        <v>450</v>
      </c>
      <c r="B340" s="51" t="s">
        <v>113</v>
      </c>
      <c r="C340" s="51">
        <v>14813</v>
      </c>
      <c r="E340" s="51" t="s">
        <v>32</v>
      </c>
      <c r="F340" s="51" t="s">
        <v>21</v>
      </c>
      <c r="G340" s="51" t="s">
        <v>31</v>
      </c>
      <c r="J340" s="51" t="s">
        <v>32</v>
      </c>
      <c r="K340" s="51" t="s">
        <v>31</v>
      </c>
      <c r="Q3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41" spans="1:17" ht="17.100000000000001" customHeight="1" x14ac:dyDescent="0.45">
      <c r="A341" s="51" t="s">
        <v>451</v>
      </c>
      <c r="B341" s="51" t="s">
        <v>113</v>
      </c>
      <c r="C341" s="51">
        <v>14813</v>
      </c>
      <c r="E341" s="51" t="s">
        <v>32</v>
      </c>
      <c r="F341" s="51" t="s">
        <v>21</v>
      </c>
      <c r="G341" s="51" t="s">
        <v>31</v>
      </c>
      <c r="J341" s="51" t="s">
        <v>32</v>
      </c>
      <c r="K341" s="51" t="s">
        <v>31</v>
      </c>
      <c r="Q3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42" spans="1:17" ht="17.100000000000001" customHeight="1" x14ac:dyDescent="0.45">
      <c r="A342" s="51" t="s">
        <v>452</v>
      </c>
      <c r="B342" s="51" t="s">
        <v>113</v>
      </c>
      <c r="C342" s="51">
        <v>14813</v>
      </c>
      <c r="E342" s="51" t="s">
        <v>32</v>
      </c>
      <c r="F342" s="51" t="s">
        <v>21</v>
      </c>
      <c r="G342" s="51" t="s">
        <v>31</v>
      </c>
      <c r="J342" s="51" t="s">
        <v>32</v>
      </c>
      <c r="K342" s="51" t="s">
        <v>31</v>
      </c>
      <c r="Q3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43" spans="1:17" ht="17.100000000000001" customHeight="1" x14ac:dyDescent="0.45">
      <c r="A343" s="51" t="s">
        <v>453</v>
      </c>
      <c r="B343" s="51" t="s">
        <v>113</v>
      </c>
      <c r="C343" s="51">
        <v>14813</v>
      </c>
      <c r="E343" s="51" t="s">
        <v>18</v>
      </c>
      <c r="F343" s="51" t="s">
        <v>21</v>
      </c>
      <c r="G343" s="51" t="s">
        <v>16</v>
      </c>
      <c r="J343" s="51" t="s">
        <v>18</v>
      </c>
      <c r="K343" s="51" t="s">
        <v>16</v>
      </c>
      <c r="Q3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4" spans="1:17" ht="17.100000000000001" customHeight="1" x14ac:dyDescent="0.45">
      <c r="A344" s="51" t="s">
        <v>454</v>
      </c>
      <c r="B344" s="51" t="s">
        <v>113</v>
      </c>
      <c r="C344" s="51">
        <v>14813</v>
      </c>
      <c r="E344" s="51" t="s">
        <v>32</v>
      </c>
      <c r="F344" s="51" t="s">
        <v>21</v>
      </c>
      <c r="G344" s="51" t="s">
        <v>31</v>
      </c>
      <c r="J344" s="51" t="s">
        <v>32</v>
      </c>
      <c r="K344" s="51" t="s">
        <v>31</v>
      </c>
      <c r="Q3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45" spans="1:17" ht="17.100000000000001" customHeight="1" x14ac:dyDescent="0.45">
      <c r="A345" s="51" t="s">
        <v>455</v>
      </c>
      <c r="B345" s="51" t="s">
        <v>113</v>
      </c>
      <c r="C345" s="51">
        <v>14813</v>
      </c>
      <c r="E345" s="51" t="s">
        <v>32</v>
      </c>
      <c r="F345" s="51" t="s">
        <v>21</v>
      </c>
      <c r="G345" s="51" t="s">
        <v>31</v>
      </c>
      <c r="J345" s="51" t="s">
        <v>32</v>
      </c>
      <c r="K345" s="51" t="s">
        <v>31</v>
      </c>
      <c r="Q3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46" spans="1:17" ht="17.100000000000001" customHeight="1" x14ac:dyDescent="0.45">
      <c r="A346" s="51" t="s">
        <v>456</v>
      </c>
      <c r="B346" s="51" t="s">
        <v>113</v>
      </c>
      <c r="C346" s="51">
        <v>14813</v>
      </c>
      <c r="E346" s="51" t="s">
        <v>18</v>
      </c>
      <c r="F346" s="51" t="s">
        <v>21</v>
      </c>
      <c r="G346" s="51" t="s">
        <v>16</v>
      </c>
      <c r="J346" s="51" t="s">
        <v>18</v>
      </c>
      <c r="K346" s="51" t="s">
        <v>16</v>
      </c>
      <c r="Q3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7" spans="1:17" ht="17.100000000000001" customHeight="1" x14ac:dyDescent="0.45">
      <c r="A347" s="51" t="s">
        <v>457</v>
      </c>
      <c r="B347" s="51" t="s">
        <v>113</v>
      </c>
      <c r="C347" s="51">
        <v>14813</v>
      </c>
      <c r="E347" s="51" t="s">
        <v>32</v>
      </c>
      <c r="F347" s="51" t="s">
        <v>21</v>
      </c>
      <c r="G347" s="51" t="s">
        <v>31</v>
      </c>
      <c r="J347" s="51" t="s">
        <v>32</v>
      </c>
      <c r="K347" s="51" t="s">
        <v>31</v>
      </c>
      <c r="Q3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48" spans="1:17" ht="17.100000000000001" customHeight="1" x14ac:dyDescent="0.45">
      <c r="A348" s="51" t="s">
        <v>458</v>
      </c>
      <c r="B348" s="51" t="s">
        <v>113</v>
      </c>
      <c r="C348" s="51">
        <v>14813</v>
      </c>
      <c r="E348" s="51" t="s">
        <v>18</v>
      </c>
      <c r="F348" s="51" t="s">
        <v>21</v>
      </c>
      <c r="G348" s="51" t="s">
        <v>16</v>
      </c>
      <c r="J348" s="51" t="s">
        <v>18</v>
      </c>
      <c r="K348" s="51" t="s">
        <v>16</v>
      </c>
      <c r="Q3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49" spans="1:17" ht="17.100000000000001" customHeight="1" x14ac:dyDescent="0.45">
      <c r="A349" s="51" t="s">
        <v>459</v>
      </c>
      <c r="B349" s="51" t="s">
        <v>113</v>
      </c>
      <c r="C349" s="51">
        <v>14813</v>
      </c>
      <c r="E349" s="51" t="s">
        <v>32</v>
      </c>
      <c r="F349" s="51" t="s">
        <v>21</v>
      </c>
      <c r="G349" s="51" t="s">
        <v>31</v>
      </c>
      <c r="J349" s="51" t="s">
        <v>32</v>
      </c>
      <c r="K349" s="51" t="s">
        <v>31</v>
      </c>
      <c r="Q3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0" spans="1:17" ht="17.100000000000001" customHeight="1" x14ac:dyDescent="0.45">
      <c r="A350" s="51" t="s">
        <v>460</v>
      </c>
      <c r="B350" s="51" t="s">
        <v>113</v>
      </c>
      <c r="C350" s="51">
        <v>14813</v>
      </c>
      <c r="E350" s="51" t="s">
        <v>32</v>
      </c>
      <c r="F350" s="51" t="s">
        <v>21</v>
      </c>
      <c r="G350" s="51" t="s">
        <v>31</v>
      </c>
      <c r="J350" s="51" t="s">
        <v>32</v>
      </c>
      <c r="K350" s="51" t="s">
        <v>31</v>
      </c>
      <c r="Q3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1" spans="1:17" ht="17.100000000000001" customHeight="1" x14ac:dyDescent="0.45">
      <c r="A351" s="51" t="s">
        <v>461</v>
      </c>
      <c r="B351" s="51" t="s">
        <v>113</v>
      </c>
      <c r="C351" s="51">
        <v>14813</v>
      </c>
      <c r="E351" s="51" t="s">
        <v>32</v>
      </c>
      <c r="F351" s="51" t="s">
        <v>21</v>
      </c>
      <c r="G351" s="51" t="s">
        <v>31</v>
      </c>
      <c r="J351" s="51" t="s">
        <v>32</v>
      </c>
      <c r="K351" s="51" t="s">
        <v>31</v>
      </c>
      <c r="Q3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2" spans="1:17" ht="17.100000000000001" customHeight="1" x14ac:dyDescent="0.45">
      <c r="A352" s="51" t="s">
        <v>462</v>
      </c>
      <c r="B352" s="51" t="s">
        <v>113</v>
      </c>
      <c r="C352" s="51">
        <v>14813</v>
      </c>
      <c r="E352" s="51" t="s">
        <v>32</v>
      </c>
      <c r="F352" s="51" t="s">
        <v>21</v>
      </c>
      <c r="G352" s="51" t="s">
        <v>31</v>
      </c>
      <c r="J352" s="51" t="s">
        <v>32</v>
      </c>
      <c r="K352" s="51" t="s">
        <v>31</v>
      </c>
      <c r="Q3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3" spans="1:17" ht="17.100000000000001" customHeight="1" x14ac:dyDescent="0.45">
      <c r="A353" s="51" t="s">
        <v>463</v>
      </c>
      <c r="B353" s="51" t="s">
        <v>113</v>
      </c>
      <c r="C353" s="51">
        <v>14813</v>
      </c>
      <c r="E353" s="51" t="s">
        <v>32</v>
      </c>
      <c r="F353" s="51" t="s">
        <v>21</v>
      </c>
      <c r="G353" s="51" t="s">
        <v>31</v>
      </c>
      <c r="J353" s="51" t="s">
        <v>32</v>
      </c>
      <c r="K353" s="51" t="s">
        <v>31</v>
      </c>
      <c r="Q3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4" spans="1:17" ht="17.100000000000001" customHeight="1" x14ac:dyDescent="0.45">
      <c r="A354" s="51" t="s">
        <v>464</v>
      </c>
      <c r="B354" s="51" t="s">
        <v>113</v>
      </c>
      <c r="C354" s="51">
        <v>14813</v>
      </c>
      <c r="E354" s="51" t="s">
        <v>32</v>
      </c>
      <c r="F354" s="51" t="s">
        <v>21</v>
      </c>
      <c r="G354" s="51" t="s">
        <v>31</v>
      </c>
      <c r="J354" s="51" t="s">
        <v>32</v>
      </c>
      <c r="K354" s="51" t="s">
        <v>31</v>
      </c>
      <c r="Q3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5" spans="1:17" ht="17.100000000000001" customHeight="1" x14ac:dyDescent="0.45">
      <c r="A355" s="51" t="s">
        <v>465</v>
      </c>
      <c r="B355" s="51" t="s">
        <v>113</v>
      </c>
      <c r="C355" s="51">
        <v>14813</v>
      </c>
      <c r="E355" s="51" t="s">
        <v>32</v>
      </c>
      <c r="F355" s="51" t="s">
        <v>21</v>
      </c>
      <c r="G355" s="51" t="s">
        <v>31</v>
      </c>
      <c r="J355" s="51" t="s">
        <v>32</v>
      </c>
      <c r="K355" s="51" t="s">
        <v>31</v>
      </c>
      <c r="Q3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6" spans="1:17" ht="17.100000000000001" customHeight="1" x14ac:dyDescent="0.45">
      <c r="A356" s="51" t="s">
        <v>466</v>
      </c>
      <c r="B356" s="51" t="s">
        <v>113</v>
      </c>
      <c r="C356" s="51">
        <v>14813</v>
      </c>
      <c r="E356" s="51" t="s">
        <v>32</v>
      </c>
      <c r="F356" s="51" t="s">
        <v>21</v>
      </c>
      <c r="G356" s="51" t="s">
        <v>31</v>
      </c>
      <c r="J356" s="51" t="s">
        <v>32</v>
      </c>
      <c r="K356" s="51" t="s">
        <v>31</v>
      </c>
      <c r="Q3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7" spans="1:17" ht="17.100000000000001" customHeight="1" x14ac:dyDescent="0.45">
      <c r="A357" s="51" t="s">
        <v>467</v>
      </c>
      <c r="B357" s="51" t="s">
        <v>113</v>
      </c>
      <c r="C357" s="51">
        <v>14813</v>
      </c>
      <c r="E357" s="51" t="s">
        <v>32</v>
      </c>
      <c r="F357" s="51" t="s">
        <v>21</v>
      </c>
      <c r="G357" s="51" t="s">
        <v>31</v>
      </c>
      <c r="J357" s="51" t="s">
        <v>32</v>
      </c>
      <c r="K357" s="51" t="s">
        <v>31</v>
      </c>
      <c r="Q3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8" spans="1:17" ht="17.100000000000001" customHeight="1" x14ac:dyDescent="0.45">
      <c r="A358" s="51" t="s">
        <v>468</v>
      </c>
      <c r="B358" s="51" t="s">
        <v>113</v>
      </c>
      <c r="C358" s="51">
        <v>14813</v>
      </c>
      <c r="E358" s="51" t="s">
        <v>32</v>
      </c>
      <c r="F358" s="51" t="s">
        <v>21</v>
      </c>
      <c r="G358" s="51" t="s">
        <v>31</v>
      </c>
      <c r="J358" s="51" t="s">
        <v>32</v>
      </c>
      <c r="K358" s="51" t="s">
        <v>31</v>
      </c>
      <c r="Q3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59" spans="1:17" ht="17.100000000000001" customHeight="1" x14ac:dyDescent="0.45">
      <c r="A359" s="51" t="s">
        <v>469</v>
      </c>
      <c r="B359" s="51" t="s">
        <v>113</v>
      </c>
      <c r="C359" s="51">
        <v>14813</v>
      </c>
      <c r="E359" s="51" t="s">
        <v>18</v>
      </c>
      <c r="F359" s="51" t="s">
        <v>21</v>
      </c>
      <c r="G359" s="51" t="s">
        <v>16</v>
      </c>
      <c r="J359" s="51" t="s">
        <v>18</v>
      </c>
      <c r="K359" s="51" t="s">
        <v>16</v>
      </c>
      <c r="Q3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0" spans="1:17" ht="17.100000000000001" customHeight="1" x14ac:dyDescent="0.45">
      <c r="A360" s="51" t="s">
        <v>470</v>
      </c>
      <c r="B360" s="51" t="s">
        <v>113</v>
      </c>
      <c r="C360" s="51">
        <v>14813</v>
      </c>
      <c r="E360" s="51" t="s">
        <v>18</v>
      </c>
      <c r="F360" s="51" t="s">
        <v>21</v>
      </c>
      <c r="G360" s="51" t="s">
        <v>16</v>
      </c>
      <c r="J360" s="51" t="s">
        <v>18</v>
      </c>
      <c r="K360" s="51" t="s">
        <v>16</v>
      </c>
      <c r="Q3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1" spans="1:17" ht="17.100000000000001" customHeight="1" x14ac:dyDescent="0.45">
      <c r="A361" s="51" t="s">
        <v>471</v>
      </c>
      <c r="B361" s="51" t="s">
        <v>113</v>
      </c>
      <c r="C361" s="51">
        <v>14813</v>
      </c>
      <c r="E361" s="51" t="s">
        <v>32</v>
      </c>
      <c r="F361" s="51" t="s">
        <v>21</v>
      </c>
      <c r="G361" s="51" t="s">
        <v>31</v>
      </c>
      <c r="J361" s="51" t="s">
        <v>32</v>
      </c>
      <c r="K361" s="51" t="s">
        <v>31</v>
      </c>
      <c r="Q3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62" spans="1:17" ht="17.100000000000001" customHeight="1" x14ac:dyDescent="0.45">
      <c r="A362" s="51" t="s">
        <v>472</v>
      </c>
      <c r="B362" s="51" t="s">
        <v>113</v>
      </c>
      <c r="C362" s="51">
        <v>14813</v>
      </c>
      <c r="E362" s="51" t="s">
        <v>32</v>
      </c>
      <c r="F362" s="51" t="s">
        <v>21</v>
      </c>
      <c r="G362" s="51" t="s">
        <v>31</v>
      </c>
      <c r="J362" s="51" t="s">
        <v>32</v>
      </c>
      <c r="K362" s="51" t="s">
        <v>31</v>
      </c>
      <c r="Q3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63" spans="1:17" ht="17.100000000000001" customHeight="1" x14ac:dyDescent="0.45">
      <c r="A363" s="51" t="s">
        <v>473</v>
      </c>
      <c r="B363" s="51" t="s">
        <v>113</v>
      </c>
      <c r="C363" s="51">
        <v>14813</v>
      </c>
      <c r="E363" s="51" t="s">
        <v>32</v>
      </c>
      <c r="F363" s="51" t="s">
        <v>21</v>
      </c>
      <c r="G363" s="51" t="s">
        <v>31</v>
      </c>
      <c r="J363" s="51" t="s">
        <v>32</v>
      </c>
      <c r="K363" s="51" t="s">
        <v>31</v>
      </c>
      <c r="Q3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64" spans="1:17" ht="17.100000000000001" customHeight="1" x14ac:dyDescent="0.45">
      <c r="A364" s="51" t="s">
        <v>474</v>
      </c>
      <c r="B364" s="51" t="s">
        <v>113</v>
      </c>
      <c r="C364" s="51">
        <v>14813</v>
      </c>
      <c r="E364" s="51" t="s">
        <v>32</v>
      </c>
      <c r="F364" s="51" t="s">
        <v>21</v>
      </c>
      <c r="G364" s="51" t="s">
        <v>31</v>
      </c>
      <c r="J364" s="51" t="s">
        <v>32</v>
      </c>
      <c r="K364" s="51" t="s">
        <v>31</v>
      </c>
      <c r="Q3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65" spans="1:17" ht="17.100000000000001" customHeight="1" x14ac:dyDescent="0.45">
      <c r="A365" s="51" t="s">
        <v>475</v>
      </c>
      <c r="B365" s="51" t="s">
        <v>113</v>
      </c>
      <c r="C365" s="51">
        <v>14813</v>
      </c>
      <c r="E365" s="51" t="s">
        <v>32</v>
      </c>
      <c r="F365" s="51" t="s">
        <v>21</v>
      </c>
      <c r="G365" s="51" t="s">
        <v>31</v>
      </c>
      <c r="J365" s="51" t="s">
        <v>32</v>
      </c>
      <c r="K365" s="51" t="s">
        <v>31</v>
      </c>
      <c r="Q3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66" spans="1:17" ht="17.100000000000001" customHeight="1" x14ac:dyDescent="0.45">
      <c r="A366" s="51" t="s">
        <v>476</v>
      </c>
      <c r="B366" s="51" t="s">
        <v>113</v>
      </c>
      <c r="C366" s="51">
        <v>14813</v>
      </c>
      <c r="E366" s="51" t="s">
        <v>18</v>
      </c>
      <c r="F366" s="51" t="s">
        <v>21</v>
      </c>
      <c r="G366" s="51" t="s">
        <v>16</v>
      </c>
      <c r="J366" s="51" t="s">
        <v>18</v>
      </c>
      <c r="K366" s="51" t="s">
        <v>16</v>
      </c>
      <c r="Q3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7" spans="1:17" ht="17.100000000000001" customHeight="1" x14ac:dyDescent="0.45">
      <c r="A367" s="51" t="s">
        <v>477</v>
      </c>
      <c r="B367" s="51" t="s">
        <v>113</v>
      </c>
      <c r="C367" s="51">
        <v>14813</v>
      </c>
      <c r="E367" s="51" t="s">
        <v>18</v>
      </c>
      <c r="F367" s="51" t="s">
        <v>21</v>
      </c>
      <c r="G367" s="51" t="s">
        <v>16</v>
      </c>
      <c r="J367" s="51" t="s">
        <v>18</v>
      </c>
      <c r="K367" s="51" t="s">
        <v>16</v>
      </c>
      <c r="Q3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68" spans="1:17" ht="17.100000000000001" customHeight="1" x14ac:dyDescent="0.45">
      <c r="A368" s="51" t="s">
        <v>478</v>
      </c>
      <c r="B368" s="51" t="s">
        <v>113</v>
      </c>
      <c r="C368" s="51">
        <v>14813</v>
      </c>
      <c r="E368" s="51" t="s">
        <v>32</v>
      </c>
      <c r="F368" s="51" t="s">
        <v>21</v>
      </c>
      <c r="G368" s="51" t="s">
        <v>31</v>
      </c>
      <c r="J368" s="51" t="s">
        <v>32</v>
      </c>
      <c r="K368" s="51" t="s">
        <v>31</v>
      </c>
      <c r="Q3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69" spans="1:17" ht="17.100000000000001" customHeight="1" x14ac:dyDescent="0.45">
      <c r="A369" s="51" t="s">
        <v>479</v>
      </c>
      <c r="B369" s="51" t="s">
        <v>113</v>
      </c>
      <c r="C369" s="51">
        <v>14813</v>
      </c>
      <c r="E369" s="51" t="s">
        <v>18</v>
      </c>
      <c r="F369" s="51" t="s">
        <v>21</v>
      </c>
      <c r="G369" s="51" t="s">
        <v>16</v>
      </c>
      <c r="J369" s="51" t="s">
        <v>25</v>
      </c>
      <c r="K369" s="51" t="s">
        <v>16</v>
      </c>
      <c r="Q3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0" spans="1:17" ht="17.100000000000001" customHeight="1" x14ac:dyDescent="0.45">
      <c r="A370" s="51" t="s">
        <v>480</v>
      </c>
      <c r="B370" s="51" t="s">
        <v>113</v>
      </c>
      <c r="C370" s="51">
        <v>14813</v>
      </c>
      <c r="E370" s="51" t="s">
        <v>18</v>
      </c>
      <c r="F370" s="51" t="s">
        <v>21</v>
      </c>
      <c r="G370" s="51" t="s">
        <v>16</v>
      </c>
      <c r="J370" s="51" t="s">
        <v>18</v>
      </c>
      <c r="K370" s="51" t="s">
        <v>16</v>
      </c>
      <c r="Q3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1" spans="1:17" ht="17.100000000000001" customHeight="1" x14ac:dyDescent="0.45">
      <c r="A371" s="51" t="s">
        <v>481</v>
      </c>
      <c r="B371" s="51" t="s">
        <v>113</v>
      </c>
      <c r="C371" s="51">
        <v>14813</v>
      </c>
      <c r="E371" s="51" t="s">
        <v>18</v>
      </c>
      <c r="F371" s="51" t="s">
        <v>21</v>
      </c>
      <c r="G371" s="51" t="s">
        <v>16</v>
      </c>
      <c r="J371" s="51" t="s">
        <v>18</v>
      </c>
      <c r="K371" s="51" t="s">
        <v>16</v>
      </c>
      <c r="Q3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2" spans="1:17" ht="17.100000000000001" customHeight="1" x14ac:dyDescent="0.45">
      <c r="A372" s="51" t="s">
        <v>482</v>
      </c>
      <c r="B372" s="51" t="s">
        <v>113</v>
      </c>
      <c r="C372" s="51">
        <v>14813</v>
      </c>
      <c r="E372" s="51" t="s">
        <v>32</v>
      </c>
      <c r="F372" s="51" t="s">
        <v>21</v>
      </c>
      <c r="G372" s="51" t="s">
        <v>31</v>
      </c>
      <c r="J372" s="51" t="s">
        <v>32</v>
      </c>
      <c r="K372" s="51" t="s">
        <v>31</v>
      </c>
      <c r="Q3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73" spans="1:17" ht="17.100000000000001" customHeight="1" x14ac:dyDescent="0.45">
      <c r="A373" s="51" t="s">
        <v>483</v>
      </c>
      <c r="B373" s="51" t="s">
        <v>113</v>
      </c>
      <c r="C373" s="51">
        <v>14813</v>
      </c>
      <c r="E373" s="51" t="s">
        <v>18</v>
      </c>
      <c r="F373" s="51" t="s">
        <v>21</v>
      </c>
      <c r="G373" s="51" t="s">
        <v>16</v>
      </c>
      <c r="J373" s="51" t="s">
        <v>18</v>
      </c>
      <c r="K373" s="51" t="s">
        <v>16</v>
      </c>
      <c r="Q3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4" spans="1:17" ht="17.100000000000001" customHeight="1" x14ac:dyDescent="0.45">
      <c r="A374" s="51" t="s">
        <v>484</v>
      </c>
      <c r="B374" s="51" t="s">
        <v>113</v>
      </c>
      <c r="C374" s="51">
        <v>14813</v>
      </c>
      <c r="E374" s="51" t="s">
        <v>18</v>
      </c>
      <c r="F374" s="51" t="s">
        <v>21</v>
      </c>
      <c r="G374" s="51" t="s">
        <v>16</v>
      </c>
      <c r="J374" s="51" t="s">
        <v>18</v>
      </c>
      <c r="K374" s="51" t="s">
        <v>16</v>
      </c>
      <c r="Q3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5" spans="1:17" ht="17.100000000000001" customHeight="1" x14ac:dyDescent="0.45">
      <c r="A375" s="51" t="s">
        <v>485</v>
      </c>
      <c r="B375" s="51" t="s">
        <v>113</v>
      </c>
      <c r="C375" s="51">
        <v>14813</v>
      </c>
      <c r="E375" s="51" t="s">
        <v>18</v>
      </c>
      <c r="F375" s="51" t="s">
        <v>21</v>
      </c>
      <c r="G375" s="51" t="s">
        <v>16</v>
      </c>
      <c r="J375" s="51" t="s">
        <v>18</v>
      </c>
      <c r="K375" s="51" t="s">
        <v>16</v>
      </c>
      <c r="Q3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6" spans="1:17" ht="17.100000000000001" customHeight="1" x14ac:dyDescent="0.45">
      <c r="A376" s="51" t="s">
        <v>486</v>
      </c>
      <c r="B376" s="51" t="s">
        <v>113</v>
      </c>
      <c r="C376" s="51">
        <v>14813</v>
      </c>
      <c r="E376" s="51" t="s">
        <v>18</v>
      </c>
      <c r="F376" s="51" t="s">
        <v>21</v>
      </c>
      <c r="G376" s="51" t="s">
        <v>16</v>
      </c>
      <c r="J376" s="51" t="s">
        <v>18</v>
      </c>
      <c r="K376" s="51" t="s">
        <v>16</v>
      </c>
      <c r="Q3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7" spans="1:17" ht="17.100000000000001" customHeight="1" x14ac:dyDescent="0.45">
      <c r="A377" s="51" t="s">
        <v>487</v>
      </c>
      <c r="B377" s="51" t="s">
        <v>113</v>
      </c>
      <c r="C377" s="51">
        <v>14813</v>
      </c>
      <c r="E377" s="51" t="s">
        <v>18</v>
      </c>
      <c r="F377" s="51" t="s">
        <v>21</v>
      </c>
      <c r="G377" s="51" t="s">
        <v>16</v>
      </c>
      <c r="J377" s="51" t="s">
        <v>18</v>
      </c>
      <c r="K377" s="51" t="s">
        <v>16</v>
      </c>
      <c r="Q3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8" spans="1:17" ht="17.100000000000001" customHeight="1" x14ac:dyDescent="0.45">
      <c r="A378" s="51" t="s">
        <v>488</v>
      </c>
      <c r="B378" s="51" t="s">
        <v>113</v>
      </c>
      <c r="C378" s="51">
        <v>14813</v>
      </c>
      <c r="E378" s="51" t="s">
        <v>18</v>
      </c>
      <c r="F378" s="51" t="s">
        <v>21</v>
      </c>
      <c r="G378" s="51" t="s">
        <v>16</v>
      </c>
      <c r="J378" s="51" t="s">
        <v>18</v>
      </c>
      <c r="K378" s="51" t="s">
        <v>16</v>
      </c>
      <c r="Q3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79" spans="1:17" ht="17.100000000000001" customHeight="1" x14ac:dyDescent="0.45">
      <c r="A379" s="51" t="s">
        <v>489</v>
      </c>
      <c r="B379" s="51" t="s">
        <v>113</v>
      </c>
      <c r="C379" s="51">
        <v>14813</v>
      </c>
      <c r="E379" s="51" t="s">
        <v>18</v>
      </c>
      <c r="F379" s="51" t="s">
        <v>21</v>
      </c>
      <c r="G379" s="51" t="s">
        <v>16</v>
      </c>
      <c r="J379" s="51" t="s">
        <v>18</v>
      </c>
      <c r="K379" s="51" t="s">
        <v>16</v>
      </c>
      <c r="Q3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0" spans="1:17" ht="17.100000000000001" customHeight="1" x14ac:dyDescent="0.45">
      <c r="A380" s="51" t="s">
        <v>490</v>
      </c>
      <c r="B380" s="51" t="s">
        <v>113</v>
      </c>
      <c r="C380" s="51">
        <v>14813</v>
      </c>
      <c r="E380" s="51" t="s">
        <v>18</v>
      </c>
      <c r="F380" s="51" t="s">
        <v>21</v>
      </c>
      <c r="G380" s="51" t="s">
        <v>16</v>
      </c>
      <c r="J380" s="51" t="s">
        <v>18</v>
      </c>
      <c r="K380" s="51" t="s">
        <v>16</v>
      </c>
      <c r="Q3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1" spans="1:17" ht="17.100000000000001" customHeight="1" x14ac:dyDescent="0.45">
      <c r="A381" s="51" t="s">
        <v>491</v>
      </c>
      <c r="B381" s="51" t="s">
        <v>113</v>
      </c>
      <c r="C381" s="51">
        <v>14813</v>
      </c>
      <c r="E381" s="51" t="s">
        <v>18</v>
      </c>
      <c r="F381" s="51" t="s">
        <v>21</v>
      </c>
      <c r="G381" s="51" t="s">
        <v>16</v>
      </c>
      <c r="J381" s="51" t="s">
        <v>18</v>
      </c>
      <c r="K381" s="51" t="s">
        <v>16</v>
      </c>
      <c r="Q3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2" spans="1:17" ht="17.100000000000001" customHeight="1" x14ac:dyDescent="0.45">
      <c r="A382" s="51" t="s">
        <v>492</v>
      </c>
      <c r="B382" s="51" t="s">
        <v>113</v>
      </c>
      <c r="C382" s="51">
        <v>14813</v>
      </c>
      <c r="E382" s="51" t="s">
        <v>32</v>
      </c>
      <c r="F382" s="51" t="s">
        <v>21</v>
      </c>
      <c r="G382" s="51" t="s">
        <v>31</v>
      </c>
      <c r="J382" s="51" t="s">
        <v>32</v>
      </c>
      <c r="K382" s="51" t="s">
        <v>31</v>
      </c>
      <c r="Q3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83" spans="1:17" ht="17.100000000000001" customHeight="1" x14ac:dyDescent="0.45">
      <c r="A383" s="51" t="s">
        <v>493</v>
      </c>
      <c r="B383" s="51" t="s">
        <v>113</v>
      </c>
      <c r="C383" s="51">
        <v>14813</v>
      </c>
      <c r="E383" s="51" t="s">
        <v>18</v>
      </c>
      <c r="F383" s="51" t="s">
        <v>21</v>
      </c>
      <c r="G383" s="51" t="s">
        <v>16</v>
      </c>
      <c r="J383" s="51" t="s">
        <v>18</v>
      </c>
      <c r="K383" s="51" t="s">
        <v>16</v>
      </c>
      <c r="Q3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4" spans="1:17" ht="17.100000000000001" customHeight="1" x14ac:dyDescent="0.45">
      <c r="A384" s="51" t="s">
        <v>494</v>
      </c>
      <c r="B384" s="51" t="s">
        <v>113</v>
      </c>
      <c r="C384" s="51">
        <v>14813</v>
      </c>
      <c r="E384" s="51" t="s">
        <v>32</v>
      </c>
      <c r="F384" s="51" t="s">
        <v>21</v>
      </c>
      <c r="G384" s="51" t="s">
        <v>31</v>
      </c>
      <c r="J384" s="51" t="s">
        <v>32</v>
      </c>
      <c r="K384" s="51" t="s">
        <v>31</v>
      </c>
      <c r="Q3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85" spans="1:17" ht="17.100000000000001" customHeight="1" x14ac:dyDescent="0.45">
      <c r="A385" s="51" t="s">
        <v>495</v>
      </c>
      <c r="B385" s="51" t="s">
        <v>113</v>
      </c>
      <c r="C385" s="51">
        <v>14813</v>
      </c>
      <c r="E385" s="51" t="s">
        <v>18</v>
      </c>
      <c r="F385" s="51" t="s">
        <v>21</v>
      </c>
      <c r="G385" s="51" t="s">
        <v>16</v>
      </c>
      <c r="J385" s="51" t="s">
        <v>18</v>
      </c>
      <c r="K385" s="51" t="s">
        <v>16</v>
      </c>
      <c r="Q3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6" spans="1:17" ht="17.100000000000001" customHeight="1" x14ac:dyDescent="0.45">
      <c r="A386" s="51" t="s">
        <v>496</v>
      </c>
      <c r="B386" s="51" t="s">
        <v>113</v>
      </c>
      <c r="C386" s="51">
        <v>14813</v>
      </c>
      <c r="E386" s="51" t="s">
        <v>32</v>
      </c>
      <c r="F386" s="51" t="s">
        <v>21</v>
      </c>
      <c r="G386" s="51" t="s">
        <v>497</v>
      </c>
      <c r="J386" s="51" t="s">
        <v>32</v>
      </c>
      <c r="K386" s="51" t="s">
        <v>31</v>
      </c>
      <c r="Q3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87" spans="1:17" ht="17.100000000000001" customHeight="1" x14ac:dyDescent="0.45">
      <c r="A387" s="51" t="s">
        <v>498</v>
      </c>
      <c r="B387" s="51" t="s">
        <v>113</v>
      </c>
      <c r="C387" s="51">
        <v>14813</v>
      </c>
      <c r="E387" s="51" t="s">
        <v>32</v>
      </c>
      <c r="F387" s="51" t="s">
        <v>21</v>
      </c>
      <c r="G387" s="51" t="s">
        <v>31</v>
      </c>
      <c r="J387" s="51" t="s">
        <v>32</v>
      </c>
      <c r="K387" s="51" t="s">
        <v>31</v>
      </c>
      <c r="Q3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88" spans="1:17" ht="17.100000000000001" customHeight="1" x14ac:dyDescent="0.45">
      <c r="A388" s="51" t="s">
        <v>499</v>
      </c>
      <c r="B388" s="51" t="s">
        <v>113</v>
      </c>
      <c r="C388" s="51">
        <v>14813</v>
      </c>
      <c r="E388" s="51" t="s">
        <v>18</v>
      </c>
      <c r="F388" s="51" t="s">
        <v>21</v>
      </c>
      <c r="G388" s="51" t="s">
        <v>16</v>
      </c>
      <c r="J388" s="51" t="s">
        <v>25</v>
      </c>
      <c r="K388" s="51" t="s">
        <v>16</v>
      </c>
      <c r="Q3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89" spans="1:17" ht="17.100000000000001" customHeight="1" x14ac:dyDescent="0.45">
      <c r="A389" s="51" t="s">
        <v>500</v>
      </c>
      <c r="B389" s="51" t="s">
        <v>113</v>
      </c>
      <c r="C389" s="51">
        <v>14813</v>
      </c>
      <c r="E389" s="51" t="s">
        <v>18</v>
      </c>
      <c r="F389" s="51" t="s">
        <v>21</v>
      </c>
      <c r="G389" s="51" t="s">
        <v>16</v>
      </c>
      <c r="J389" s="51" t="s">
        <v>18</v>
      </c>
      <c r="K389" s="51" t="s">
        <v>16</v>
      </c>
      <c r="Q3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0" spans="1:17" ht="17.100000000000001" customHeight="1" x14ac:dyDescent="0.45">
      <c r="A390" s="51" t="s">
        <v>501</v>
      </c>
      <c r="B390" s="51" t="s">
        <v>113</v>
      </c>
      <c r="C390" s="51">
        <v>14813</v>
      </c>
      <c r="E390" s="51" t="s">
        <v>32</v>
      </c>
      <c r="F390" s="51" t="s">
        <v>21</v>
      </c>
      <c r="G390" s="51" t="s">
        <v>31</v>
      </c>
      <c r="J390" s="51" t="s">
        <v>32</v>
      </c>
      <c r="K390" s="51" t="s">
        <v>31</v>
      </c>
      <c r="Q3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91" spans="1:17" ht="17.100000000000001" customHeight="1" x14ac:dyDescent="0.45">
      <c r="A391" s="51" t="s">
        <v>502</v>
      </c>
      <c r="B391" s="51" t="s">
        <v>113</v>
      </c>
      <c r="C391" s="51">
        <v>14813</v>
      </c>
      <c r="E391" s="51" t="s">
        <v>32</v>
      </c>
      <c r="F391" s="51" t="s">
        <v>21</v>
      </c>
      <c r="G391" s="51" t="s">
        <v>31</v>
      </c>
      <c r="J391" s="51" t="s">
        <v>32</v>
      </c>
      <c r="K391" s="51" t="s">
        <v>31</v>
      </c>
      <c r="Q3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92" spans="1:17" ht="17.100000000000001" customHeight="1" x14ac:dyDescent="0.45">
      <c r="A392" s="51" t="s">
        <v>503</v>
      </c>
      <c r="B392" s="51" t="s">
        <v>113</v>
      </c>
      <c r="C392" s="51">
        <v>14813</v>
      </c>
      <c r="E392" s="51" t="s">
        <v>32</v>
      </c>
      <c r="F392" s="51" t="s">
        <v>21</v>
      </c>
      <c r="G392" s="51" t="s">
        <v>31</v>
      </c>
      <c r="J392" s="51" t="s">
        <v>32</v>
      </c>
      <c r="K392" s="51" t="s">
        <v>31</v>
      </c>
      <c r="Q3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93" spans="1:17" ht="17.100000000000001" customHeight="1" x14ac:dyDescent="0.45">
      <c r="A393" s="51" t="s">
        <v>504</v>
      </c>
      <c r="B393" s="51" t="s">
        <v>113</v>
      </c>
      <c r="C393" s="51">
        <v>14813</v>
      </c>
      <c r="E393" s="51" t="s">
        <v>32</v>
      </c>
      <c r="F393" s="51" t="s">
        <v>21</v>
      </c>
      <c r="G393" s="51" t="s">
        <v>31</v>
      </c>
      <c r="J393" s="51" t="s">
        <v>32</v>
      </c>
      <c r="K393" s="51" t="s">
        <v>31</v>
      </c>
      <c r="Q3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94" spans="1:17" ht="17.100000000000001" customHeight="1" x14ac:dyDescent="0.45">
      <c r="A394" s="51" t="s">
        <v>505</v>
      </c>
      <c r="B394" s="51" t="s">
        <v>113</v>
      </c>
      <c r="C394" s="51">
        <v>14813</v>
      </c>
      <c r="E394" s="51" t="s">
        <v>32</v>
      </c>
      <c r="F394" s="51" t="s">
        <v>21</v>
      </c>
      <c r="G394" s="51" t="s">
        <v>31</v>
      </c>
      <c r="J394" s="51" t="s">
        <v>32</v>
      </c>
      <c r="K394" s="51" t="s">
        <v>31</v>
      </c>
      <c r="Q3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95" spans="1:17" ht="17.100000000000001" customHeight="1" x14ac:dyDescent="0.45">
      <c r="A395" s="51" t="s">
        <v>506</v>
      </c>
      <c r="B395" s="51" t="s">
        <v>113</v>
      </c>
      <c r="C395" s="51">
        <v>14813</v>
      </c>
      <c r="E395" s="51" t="s">
        <v>18</v>
      </c>
      <c r="F395" s="51" t="s">
        <v>21</v>
      </c>
      <c r="G395" s="51" t="s">
        <v>16</v>
      </c>
      <c r="J395" s="51" t="s">
        <v>18</v>
      </c>
      <c r="K395" s="51" t="s">
        <v>16</v>
      </c>
      <c r="Q3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6" spans="1:17" ht="17.100000000000001" customHeight="1" x14ac:dyDescent="0.45">
      <c r="A396" s="51" t="s">
        <v>507</v>
      </c>
      <c r="B396" s="51" t="s">
        <v>113</v>
      </c>
      <c r="C396" s="51">
        <v>14813</v>
      </c>
      <c r="E396" s="51" t="s">
        <v>18</v>
      </c>
      <c r="F396" s="51" t="s">
        <v>21</v>
      </c>
      <c r="G396" s="51" t="s">
        <v>16</v>
      </c>
      <c r="J396" s="51" t="s">
        <v>18</v>
      </c>
      <c r="K396" s="51" t="s">
        <v>16</v>
      </c>
      <c r="Q3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7" spans="1:17" ht="17.100000000000001" customHeight="1" x14ac:dyDescent="0.45">
      <c r="A397" s="51" t="s">
        <v>508</v>
      </c>
      <c r="B397" s="51" t="s">
        <v>113</v>
      </c>
      <c r="C397" s="51">
        <v>14813</v>
      </c>
      <c r="E397" s="51" t="s">
        <v>18</v>
      </c>
      <c r="F397" s="51" t="s">
        <v>21</v>
      </c>
      <c r="G397" s="51" t="s">
        <v>16</v>
      </c>
      <c r="J397" s="51" t="s">
        <v>18</v>
      </c>
      <c r="K397" s="51" t="s">
        <v>16</v>
      </c>
      <c r="Q3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8" spans="1:17" ht="17.100000000000001" customHeight="1" x14ac:dyDescent="0.45">
      <c r="A398" s="51" t="s">
        <v>509</v>
      </c>
      <c r="B398" s="51" t="s">
        <v>113</v>
      </c>
      <c r="C398" s="51">
        <v>14813</v>
      </c>
      <c r="E398" s="51" t="s">
        <v>18</v>
      </c>
      <c r="F398" s="51" t="s">
        <v>21</v>
      </c>
      <c r="G398" s="51" t="s">
        <v>16</v>
      </c>
      <c r="J398" s="51" t="s">
        <v>18</v>
      </c>
      <c r="K398" s="51" t="s">
        <v>16</v>
      </c>
      <c r="Q3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99" spans="1:17" ht="17.100000000000001" customHeight="1" x14ac:dyDescent="0.45">
      <c r="A399" s="51" t="s">
        <v>510</v>
      </c>
      <c r="B399" s="51" t="s">
        <v>113</v>
      </c>
      <c r="C399" s="51">
        <v>14813</v>
      </c>
      <c r="E399" s="51" t="s">
        <v>18</v>
      </c>
      <c r="F399" s="51" t="s">
        <v>21</v>
      </c>
      <c r="G399" s="51" t="s">
        <v>16</v>
      </c>
      <c r="J399" s="51" t="s">
        <v>18</v>
      </c>
      <c r="K399" s="51" t="s">
        <v>16</v>
      </c>
      <c r="Q3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0" spans="1:17" ht="17.100000000000001" customHeight="1" x14ac:dyDescent="0.45">
      <c r="A400" s="51" t="s">
        <v>511</v>
      </c>
      <c r="B400" s="51" t="s">
        <v>113</v>
      </c>
      <c r="C400" s="51">
        <v>14813</v>
      </c>
      <c r="E400" s="51" t="s">
        <v>32</v>
      </c>
      <c r="F400" s="51" t="s">
        <v>21</v>
      </c>
      <c r="G400" s="51" t="s">
        <v>31</v>
      </c>
      <c r="J400" s="51" t="s">
        <v>32</v>
      </c>
      <c r="K400" s="51" t="s">
        <v>31</v>
      </c>
      <c r="Q4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1" spans="1:17" ht="17.100000000000001" customHeight="1" x14ac:dyDescent="0.45">
      <c r="A401" s="51" t="s">
        <v>512</v>
      </c>
      <c r="B401" s="51" t="s">
        <v>113</v>
      </c>
      <c r="C401" s="51">
        <v>14813</v>
      </c>
      <c r="E401" s="51" t="s">
        <v>32</v>
      </c>
      <c r="F401" s="51" t="s">
        <v>21</v>
      </c>
      <c r="G401" s="51" t="s">
        <v>31</v>
      </c>
      <c r="J401" s="51" t="s">
        <v>32</v>
      </c>
      <c r="K401" s="51" t="s">
        <v>31</v>
      </c>
      <c r="Q4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2" spans="1:17" ht="17.100000000000001" customHeight="1" x14ac:dyDescent="0.45">
      <c r="A402" s="51" t="s">
        <v>513</v>
      </c>
      <c r="B402" s="51" t="s">
        <v>113</v>
      </c>
      <c r="C402" s="51">
        <v>14813</v>
      </c>
      <c r="E402" s="51" t="s">
        <v>18</v>
      </c>
      <c r="F402" s="51" t="s">
        <v>21</v>
      </c>
      <c r="G402" s="51" t="s">
        <v>16</v>
      </c>
      <c r="J402" s="51" t="s">
        <v>18</v>
      </c>
      <c r="K402" s="51" t="s">
        <v>16</v>
      </c>
      <c r="Q4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3" spans="1:17" ht="17.100000000000001" customHeight="1" x14ac:dyDescent="0.45">
      <c r="A403" s="51" t="s">
        <v>514</v>
      </c>
      <c r="B403" s="51" t="s">
        <v>113</v>
      </c>
      <c r="C403" s="51">
        <v>14813</v>
      </c>
      <c r="E403" s="51" t="s">
        <v>32</v>
      </c>
      <c r="F403" s="51" t="s">
        <v>21</v>
      </c>
      <c r="G403" s="51" t="s">
        <v>31</v>
      </c>
      <c r="J403" s="51" t="s">
        <v>32</v>
      </c>
      <c r="K403" s="51" t="s">
        <v>31</v>
      </c>
      <c r="Q4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4" spans="1:17" ht="17.100000000000001" customHeight="1" x14ac:dyDescent="0.45">
      <c r="A404" s="51" t="s">
        <v>515</v>
      </c>
      <c r="B404" s="51" t="s">
        <v>113</v>
      </c>
      <c r="C404" s="51">
        <v>14813</v>
      </c>
      <c r="E404" s="51" t="s">
        <v>32</v>
      </c>
      <c r="F404" s="51" t="s">
        <v>21</v>
      </c>
      <c r="G404" s="51" t="s">
        <v>31</v>
      </c>
      <c r="J404" s="51" t="s">
        <v>32</v>
      </c>
      <c r="K404" s="51" t="s">
        <v>31</v>
      </c>
      <c r="Q4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5" spans="1:17" ht="17.100000000000001" customHeight="1" x14ac:dyDescent="0.45">
      <c r="A405" s="51" t="s">
        <v>516</v>
      </c>
      <c r="B405" s="51" t="s">
        <v>113</v>
      </c>
      <c r="C405" s="51">
        <v>14813</v>
      </c>
      <c r="E405" s="51" t="s">
        <v>32</v>
      </c>
      <c r="F405" s="51" t="s">
        <v>21</v>
      </c>
      <c r="G405" s="51" t="s">
        <v>31</v>
      </c>
      <c r="J405" s="51" t="s">
        <v>32</v>
      </c>
      <c r="K405" s="51" t="s">
        <v>31</v>
      </c>
      <c r="Q4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6" spans="1:17" ht="17.100000000000001" customHeight="1" x14ac:dyDescent="0.45">
      <c r="A406" s="51" t="s">
        <v>517</v>
      </c>
      <c r="B406" s="51" t="s">
        <v>113</v>
      </c>
      <c r="C406" s="51">
        <v>14813</v>
      </c>
      <c r="E406" s="51" t="s">
        <v>18</v>
      </c>
      <c r="F406" s="51" t="s">
        <v>21</v>
      </c>
      <c r="G406" s="51" t="s">
        <v>16</v>
      </c>
      <c r="J406" s="51" t="s">
        <v>18</v>
      </c>
      <c r="K406" s="51" t="s">
        <v>16</v>
      </c>
      <c r="Q4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7" spans="1:17" ht="17.100000000000001" customHeight="1" x14ac:dyDescent="0.45">
      <c r="A407" s="51" t="s">
        <v>518</v>
      </c>
      <c r="B407" s="51" t="s">
        <v>113</v>
      </c>
      <c r="C407" s="51">
        <v>14813</v>
      </c>
      <c r="E407" s="51" t="s">
        <v>32</v>
      </c>
      <c r="F407" s="51" t="s">
        <v>21</v>
      </c>
      <c r="G407" s="51" t="s">
        <v>31</v>
      </c>
      <c r="J407" s="51" t="s">
        <v>32</v>
      </c>
      <c r="K407" s="51" t="s">
        <v>31</v>
      </c>
      <c r="Q4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08" spans="1:17" ht="17.100000000000001" customHeight="1" x14ac:dyDescent="0.45">
      <c r="A408" s="51" t="s">
        <v>519</v>
      </c>
      <c r="B408" s="51" t="s">
        <v>113</v>
      </c>
      <c r="C408" s="51">
        <v>14813</v>
      </c>
      <c r="E408" s="51" t="s">
        <v>18</v>
      </c>
      <c r="F408" s="51" t="s">
        <v>21</v>
      </c>
      <c r="G408" s="51" t="s">
        <v>16</v>
      </c>
      <c r="J408" s="51" t="s">
        <v>18</v>
      </c>
      <c r="K408" s="51" t="s">
        <v>16</v>
      </c>
      <c r="Q4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09" spans="1:17" ht="17.100000000000001" customHeight="1" x14ac:dyDescent="0.45">
      <c r="A409" s="51" t="s">
        <v>520</v>
      </c>
      <c r="B409" s="51" t="s">
        <v>113</v>
      </c>
      <c r="C409" s="51">
        <v>14813</v>
      </c>
      <c r="E409" s="51" t="s">
        <v>18</v>
      </c>
      <c r="F409" s="51" t="s">
        <v>21</v>
      </c>
      <c r="G409" s="51" t="s">
        <v>16</v>
      </c>
      <c r="J409" s="51" t="s">
        <v>18</v>
      </c>
      <c r="K409" s="51" t="s">
        <v>16</v>
      </c>
      <c r="Q4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0" spans="1:17" ht="17.100000000000001" customHeight="1" x14ac:dyDescent="0.45">
      <c r="A410" s="51" t="s">
        <v>521</v>
      </c>
      <c r="B410" s="51" t="s">
        <v>113</v>
      </c>
      <c r="C410" s="51">
        <v>14813</v>
      </c>
      <c r="E410" s="51" t="s">
        <v>18</v>
      </c>
      <c r="F410" s="51" t="s">
        <v>21</v>
      </c>
      <c r="G410" s="51" t="s">
        <v>16</v>
      </c>
      <c r="J410" s="51" t="s">
        <v>18</v>
      </c>
      <c r="K410" s="51" t="s">
        <v>16</v>
      </c>
      <c r="Q4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1" spans="1:17" ht="17.100000000000001" customHeight="1" x14ac:dyDescent="0.45">
      <c r="A411" s="51" t="s">
        <v>522</v>
      </c>
      <c r="B411" s="51" t="s">
        <v>113</v>
      </c>
      <c r="C411" s="51">
        <v>14813</v>
      </c>
      <c r="E411" s="51" t="s">
        <v>32</v>
      </c>
      <c r="F411" s="51" t="s">
        <v>21</v>
      </c>
      <c r="G411" s="51" t="s">
        <v>31</v>
      </c>
      <c r="J411" s="51" t="s">
        <v>32</v>
      </c>
      <c r="K411" s="51" t="s">
        <v>31</v>
      </c>
      <c r="Q4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12" spans="1:17" ht="17.100000000000001" customHeight="1" x14ac:dyDescent="0.45">
      <c r="A412" s="51" t="s">
        <v>523</v>
      </c>
      <c r="B412" s="51" t="s">
        <v>113</v>
      </c>
      <c r="C412" s="51">
        <v>14813</v>
      </c>
      <c r="E412" s="51" t="s">
        <v>32</v>
      </c>
      <c r="F412" s="51" t="s">
        <v>21</v>
      </c>
      <c r="G412" s="51" t="s">
        <v>31</v>
      </c>
      <c r="J412" s="51" t="s">
        <v>32</v>
      </c>
      <c r="K412" s="51" t="s">
        <v>31</v>
      </c>
      <c r="Q4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13" spans="1:17" ht="17.100000000000001" customHeight="1" x14ac:dyDescent="0.45">
      <c r="A413" s="51" t="s">
        <v>524</v>
      </c>
      <c r="B413" s="51" t="s">
        <v>113</v>
      </c>
      <c r="C413" s="51">
        <v>14813</v>
      </c>
      <c r="E413" s="51" t="s">
        <v>18</v>
      </c>
      <c r="F413" s="51" t="s">
        <v>21</v>
      </c>
      <c r="G413" s="51" t="s">
        <v>16</v>
      </c>
      <c r="J413" s="51" t="s">
        <v>25</v>
      </c>
      <c r="K413" s="51" t="s">
        <v>16</v>
      </c>
      <c r="Q4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4" spans="1:17" ht="17.100000000000001" customHeight="1" x14ac:dyDescent="0.45">
      <c r="A414" s="51" t="s">
        <v>525</v>
      </c>
      <c r="B414" s="51" t="s">
        <v>113</v>
      </c>
      <c r="C414" s="51">
        <v>14813</v>
      </c>
      <c r="E414" s="51" t="s">
        <v>18</v>
      </c>
      <c r="F414" s="51" t="s">
        <v>21</v>
      </c>
      <c r="G414" s="51" t="s">
        <v>16</v>
      </c>
      <c r="J414" s="51" t="s">
        <v>18</v>
      </c>
      <c r="K414" s="51" t="s">
        <v>16</v>
      </c>
      <c r="Q4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5" spans="1:17" ht="17.100000000000001" customHeight="1" x14ac:dyDescent="0.45">
      <c r="A415" s="51" t="s">
        <v>526</v>
      </c>
      <c r="B415" s="51" t="s">
        <v>113</v>
      </c>
      <c r="C415" s="51">
        <v>14813</v>
      </c>
      <c r="E415" s="51" t="s">
        <v>18</v>
      </c>
      <c r="F415" s="51" t="s">
        <v>21</v>
      </c>
      <c r="G415" s="51" t="s">
        <v>16</v>
      </c>
      <c r="J415" s="51" t="s">
        <v>18</v>
      </c>
      <c r="K415" s="51" t="s">
        <v>16</v>
      </c>
      <c r="Q4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16" spans="1:17" ht="17.100000000000001" customHeight="1" x14ac:dyDescent="0.45">
      <c r="A416" s="51" t="s">
        <v>527</v>
      </c>
      <c r="B416" s="51" t="s">
        <v>113</v>
      </c>
      <c r="C416" s="51">
        <v>14813</v>
      </c>
      <c r="E416" s="51" t="s">
        <v>32</v>
      </c>
      <c r="F416" s="51" t="s">
        <v>21</v>
      </c>
      <c r="G416" s="51" t="s">
        <v>31</v>
      </c>
      <c r="J416" s="51" t="s">
        <v>32</v>
      </c>
      <c r="K416" s="51" t="s">
        <v>31</v>
      </c>
      <c r="Q4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17" spans="1:17" ht="17.100000000000001" customHeight="1" x14ac:dyDescent="0.45">
      <c r="A417" s="51" t="s">
        <v>528</v>
      </c>
      <c r="B417" s="51" t="s">
        <v>113</v>
      </c>
      <c r="C417" s="51">
        <v>14813</v>
      </c>
      <c r="E417" s="51" t="s">
        <v>32</v>
      </c>
      <c r="F417" s="51" t="s">
        <v>21</v>
      </c>
      <c r="G417" s="51" t="s">
        <v>31</v>
      </c>
      <c r="J417" s="51" t="s">
        <v>32</v>
      </c>
      <c r="K417" s="51" t="s">
        <v>31</v>
      </c>
      <c r="Q4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18" spans="1:17" ht="17.100000000000001" customHeight="1" x14ac:dyDescent="0.45">
      <c r="A418" s="51" t="s">
        <v>529</v>
      </c>
      <c r="B418" s="51" t="s">
        <v>113</v>
      </c>
      <c r="C418" s="51">
        <v>14813</v>
      </c>
      <c r="E418" s="51" t="s">
        <v>32</v>
      </c>
      <c r="F418" s="51" t="s">
        <v>21</v>
      </c>
      <c r="G418" s="51" t="s">
        <v>31</v>
      </c>
      <c r="J418" s="51" t="s">
        <v>32</v>
      </c>
      <c r="K418" s="51" t="s">
        <v>31</v>
      </c>
      <c r="Q4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19" spans="1:17" ht="17.100000000000001" customHeight="1" x14ac:dyDescent="0.45">
      <c r="A419" s="51" t="s">
        <v>530</v>
      </c>
      <c r="B419" s="51" t="s">
        <v>113</v>
      </c>
      <c r="C419" s="51">
        <v>14813</v>
      </c>
      <c r="E419" s="51" t="s">
        <v>32</v>
      </c>
      <c r="F419" s="51" t="s">
        <v>21</v>
      </c>
      <c r="G419" s="51" t="s">
        <v>31</v>
      </c>
      <c r="J419" s="51" t="s">
        <v>32</v>
      </c>
      <c r="K419" s="51" t="s">
        <v>31</v>
      </c>
      <c r="Q4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0" spans="1:17" ht="17.100000000000001" customHeight="1" x14ac:dyDescent="0.45">
      <c r="A420" s="51" t="s">
        <v>531</v>
      </c>
      <c r="B420" s="51" t="s">
        <v>113</v>
      </c>
      <c r="C420" s="51">
        <v>14813</v>
      </c>
      <c r="E420" s="51" t="s">
        <v>18</v>
      </c>
      <c r="F420" s="51" t="s">
        <v>21</v>
      </c>
      <c r="G420" s="51" t="s">
        <v>16</v>
      </c>
      <c r="J420" s="51" t="s">
        <v>18</v>
      </c>
      <c r="K420" s="51" t="s">
        <v>16</v>
      </c>
      <c r="Q4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1" spans="1:17" ht="17.100000000000001" customHeight="1" x14ac:dyDescent="0.45">
      <c r="A421" s="51" t="s">
        <v>532</v>
      </c>
      <c r="B421" s="51" t="s">
        <v>113</v>
      </c>
      <c r="C421" s="51">
        <v>14813</v>
      </c>
      <c r="E421" s="51" t="s">
        <v>18</v>
      </c>
      <c r="F421" s="51" t="s">
        <v>21</v>
      </c>
      <c r="G421" s="51" t="s">
        <v>16</v>
      </c>
      <c r="J421" s="51" t="s">
        <v>18</v>
      </c>
      <c r="K421" s="51" t="s">
        <v>16</v>
      </c>
      <c r="Q4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2" spans="1:17" ht="17.100000000000001" customHeight="1" x14ac:dyDescent="0.45">
      <c r="A422" s="51" t="s">
        <v>533</v>
      </c>
      <c r="B422" s="51" t="s">
        <v>113</v>
      </c>
      <c r="C422" s="51">
        <v>14813</v>
      </c>
      <c r="E422" s="51" t="s">
        <v>32</v>
      </c>
      <c r="F422" s="51" t="s">
        <v>21</v>
      </c>
      <c r="G422" s="51" t="s">
        <v>31</v>
      </c>
      <c r="J422" s="51" t="s">
        <v>32</v>
      </c>
      <c r="K422" s="51" t="s">
        <v>31</v>
      </c>
      <c r="Q4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3" spans="1:17" ht="17.100000000000001" customHeight="1" x14ac:dyDescent="0.45">
      <c r="A423" s="51" t="s">
        <v>534</v>
      </c>
      <c r="B423" s="51" t="s">
        <v>113</v>
      </c>
      <c r="C423" s="51">
        <v>14813</v>
      </c>
      <c r="E423" s="51" t="s">
        <v>32</v>
      </c>
      <c r="F423" s="51" t="s">
        <v>21</v>
      </c>
      <c r="G423" s="51" t="s">
        <v>31</v>
      </c>
      <c r="J423" s="51" t="s">
        <v>32</v>
      </c>
      <c r="K423" s="51" t="s">
        <v>31</v>
      </c>
      <c r="Q4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4" spans="1:17" ht="17.100000000000001" customHeight="1" x14ac:dyDescent="0.45">
      <c r="A424" s="51" t="s">
        <v>535</v>
      </c>
      <c r="B424" s="51" t="s">
        <v>113</v>
      </c>
      <c r="C424" s="51">
        <v>14813</v>
      </c>
      <c r="E424" s="51" t="s">
        <v>18</v>
      </c>
      <c r="F424" s="51" t="s">
        <v>21</v>
      </c>
      <c r="G424" s="51" t="s">
        <v>16</v>
      </c>
      <c r="J424" s="51" t="s">
        <v>18</v>
      </c>
      <c r="K424" s="51" t="s">
        <v>16</v>
      </c>
      <c r="Q4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25" spans="1:17" ht="17.100000000000001" customHeight="1" x14ac:dyDescent="0.45">
      <c r="A425" s="51" t="s">
        <v>536</v>
      </c>
      <c r="B425" s="51" t="s">
        <v>113</v>
      </c>
      <c r="C425" s="51">
        <v>14813</v>
      </c>
      <c r="E425" s="51" t="s">
        <v>32</v>
      </c>
      <c r="F425" s="51" t="s">
        <v>21</v>
      </c>
      <c r="G425" s="51" t="s">
        <v>31</v>
      </c>
      <c r="J425" s="51" t="s">
        <v>32</v>
      </c>
      <c r="K425" s="51" t="s">
        <v>31</v>
      </c>
      <c r="Q4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6" spans="1:17" ht="17.100000000000001" customHeight="1" x14ac:dyDescent="0.45">
      <c r="A426" s="51" t="s">
        <v>537</v>
      </c>
      <c r="B426" s="51" t="s">
        <v>113</v>
      </c>
      <c r="C426" s="51">
        <v>14813</v>
      </c>
      <c r="E426" s="51" t="s">
        <v>32</v>
      </c>
      <c r="F426" s="51" t="s">
        <v>21</v>
      </c>
      <c r="G426" s="51" t="s">
        <v>31</v>
      </c>
      <c r="J426" s="51" t="s">
        <v>32</v>
      </c>
      <c r="K426" s="51" t="s">
        <v>31</v>
      </c>
      <c r="Q4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7" spans="1:17" ht="17.100000000000001" customHeight="1" x14ac:dyDescent="0.45">
      <c r="A427" s="51" t="s">
        <v>538</v>
      </c>
      <c r="B427" s="51" t="s">
        <v>113</v>
      </c>
      <c r="C427" s="51">
        <v>14813</v>
      </c>
      <c r="E427" s="51" t="s">
        <v>32</v>
      </c>
      <c r="F427" s="51" t="s">
        <v>21</v>
      </c>
      <c r="G427" s="51" t="s">
        <v>31</v>
      </c>
      <c r="J427" s="51" t="s">
        <v>32</v>
      </c>
      <c r="K427" s="51" t="s">
        <v>31</v>
      </c>
      <c r="Q4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8" spans="1:17" ht="17.100000000000001" customHeight="1" x14ac:dyDescent="0.45">
      <c r="A428" s="51" t="s">
        <v>539</v>
      </c>
      <c r="B428" s="51" t="s">
        <v>113</v>
      </c>
      <c r="C428" s="51">
        <v>14813</v>
      </c>
      <c r="E428" s="51" t="s">
        <v>32</v>
      </c>
      <c r="F428" s="51" t="s">
        <v>21</v>
      </c>
      <c r="G428" s="51" t="s">
        <v>31</v>
      </c>
      <c r="J428" s="51" t="s">
        <v>32</v>
      </c>
      <c r="K428" s="51" t="s">
        <v>31</v>
      </c>
      <c r="Q4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9" spans="1:17" ht="17.100000000000001" customHeight="1" x14ac:dyDescent="0.45">
      <c r="A429" s="51" t="s">
        <v>540</v>
      </c>
      <c r="B429" s="51" t="s">
        <v>113</v>
      </c>
      <c r="C429" s="51">
        <v>14813</v>
      </c>
      <c r="E429" s="51" t="s">
        <v>18</v>
      </c>
      <c r="F429" s="51" t="s">
        <v>21</v>
      </c>
      <c r="G429" s="51" t="s">
        <v>16</v>
      </c>
      <c r="J429" s="51" t="s">
        <v>25</v>
      </c>
      <c r="K429" s="51" t="s">
        <v>16</v>
      </c>
      <c r="Q4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0" spans="1:17" ht="17.100000000000001" customHeight="1" x14ac:dyDescent="0.45">
      <c r="A430" s="51" t="s">
        <v>541</v>
      </c>
      <c r="B430" s="51" t="s">
        <v>113</v>
      </c>
      <c r="C430" s="51">
        <v>14813</v>
      </c>
      <c r="E430" s="51" t="s">
        <v>32</v>
      </c>
      <c r="F430" s="51" t="s">
        <v>21</v>
      </c>
      <c r="G430" s="51" t="s">
        <v>31</v>
      </c>
      <c r="J430" s="51" t="s">
        <v>32</v>
      </c>
      <c r="K430" s="51" t="s">
        <v>31</v>
      </c>
      <c r="Q4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1" spans="1:17" ht="17.100000000000001" customHeight="1" x14ac:dyDescent="0.45">
      <c r="A431" s="51" t="s">
        <v>542</v>
      </c>
      <c r="B431" s="51" t="s">
        <v>113</v>
      </c>
      <c r="C431" s="51">
        <v>14813</v>
      </c>
      <c r="E431" s="51" t="s">
        <v>32</v>
      </c>
      <c r="F431" s="51" t="s">
        <v>21</v>
      </c>
      <c r="G431" s="51" t="s">
        <v>31</v>
      </c>
      <c r="J431" s="51" t="s">
        <v>32</v>
      </c>
      <c r="K431" s="51" t="s">
        <v>31</v>
      </c>
      <c r="Q4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2" spans="1:17" ht="17.100000000000001" customHeight="1" x14ac:dyDescent="0.45">
      <c r="A432" s="51" t="s">
        <v>543</v>
      </c>
      <c r="B432" s="51" t="s">
        <v>113</v>
      </c>
      <c r="C432" s="51">
        <v>14813</v>
      </c>
      <c r="E432" s="51" t="s">
        <v>18</v>
      </c>
      <c r="F432" s="51" t="s">
        <v>21</v>
      </c>
      <c r="G432" s="51" t="s">
        <v>16</v>
      </c>
      <c r="J432" s="51" t="s">
        <v>18</v>
      </c>
      <c r="K432" s="51" t="s">
        <v>16</v>
      </c>
      <c r="Q4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3" spans="1:17" ht="17.100000000000001" customHeight="1" x14ac:dyDescent="0.45">
      <c r="A433" s="51" t="s">
        <v>544</v>
      </c>
      <c r="B433" s="51" t="s">
        <v>113</v>
      </c>
      <c r="C433" s="51">
        <v>14813</v>
      </c>
      <c r="E433" s="51" t="s">
        <v>32</v>
      </c>
      <c r="F433" s="51" t="s">
        <v>21</v>
      </c>
      <c r="G433" s="51" t="s">
        <v>31</v>
      </c>
      <c r="J433" s="51" t="s">
        <v>32</v>
      </c>
      <c r="K433" s="51" t="s">
        <v>31</v>
      </c>
      <c r="Q4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4" spans="1:17" ht="17.100000000000001" customHeight="1" x14ac:dyDescent="0.45">
      <c r="A434" s="51" t="s">
        <v>545</v>
      </c>
      <c r="B434" s="51" t="s">
        <v>113</v>
      </c>
      <c r="C434" s="51">
        <v>14813</v>
      </c>
      <c r="E434" s="51" t="s">
        <v>32</v>
      </c>
      <c r="F434" s="51" t="s">
        <v>21</v>
      </c>
      <c r="G434" s="51" t="s">
        <v>31</v>
      </c>
      <c r="J434" s="51" t="s">
        <v>32</v>
      </c>
      <c r="K434" s="51" t="s">
        <v>31</v>
      </c>
      <c r="Q4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5" spans="1:17" ht="17.100000000000001" customHeight="1" x14ac:dyDescent="0.45">
      <c r="A435" s="51" t="s">
        <v>546</v>
      </c>
      <c r="B435" s="51" t="s">
        <v>113</v>
      </c>
      <c r="C435" s="51">
        <v>14813</v>
      </c>
      <c r="E435" s="51" t="s">
        <v>18</v>
      </c>
      <c r="F435" s="51" t="s">
        <v>21</v>
      </c>
      <c r="G435" s="51" t="s">
        <v>16</v>
      </c>
      <c r="J435" s="51" t="s">
        <v>18</v>
      </c>
      <c r="K435" s="51" t="s">
        <v>16</v>
      </c>
      <c r="Q4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6" spans="1:17" ht="17.100000000000001" customHeight="1" x14ac:dyDescent="0.45">
      <c r="A436" s="51" t="s">
        <v>547</v>
      </c>
      <c r="B436" s="51" t="s">
        <v>113</v>
      </c>
      <c r="C436" s="51">
        <v>14813</v>
      </c>
      <c r="E436" s="51" t="s">
        <v>18</v>
      </c>
      <c r="F436" s="51" t="s">
        <v>21</v>
      </c>
      <c r="G436" s="51" t="s">
        <v>16</v>
      </c>
      <c r="J436" s="51" t="s">
        <v>18</v>
      </c>
      <c r="K436" s="51" t="s">
        <v>16</v>
      </c>
      <c r="Q4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37" spans="1:17" ht="17.100000000000001" customHeight="1" x14ac:dyDescent="0.45">
      <c r="A437" s="51" t="s">
        <v>548</v>
      </c>
      <c r="B437" s="51" t="s">
        <v>113</v>
      </c>
      <c r="C437" s="51">
        <v>14813</v>
      </c>
      <c r="E437" s="51" t="s">
        <v>25</v>
      </c>
      <c r="F437" s="51" t="s">
        <v>21</v>
      </c>
      <c r="G437" s="51" t="s">
        <v>31</v>
      </c>
      <c r="J437" s="51" t="s">
        <v>32</v>
      </c>
      <c r="K437" s="51" t="s">
        <v>31</v>
      </c>
      <c r="Q4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8" spans="1:17" ht="17.100000000000001" customHeight="1" x14ac:dyDescent="0.45">
      <c r="A438" s="51" t="s">
        <v>549</v>
      </c>
      <c r="B438" s="51" t="s">
        <v>113</v>
      </c>
      <c r="C438" s="51">
        <v>14813</v>
      </c>
      <c r="E438" s="51" t="s">
        <v>32</v>
      </c>
      <c r="F438" s="51" t="s">
        <v>21</v>
      </c>
      <c r="G438" s="51" t="s">
        <v>31</v>
      </c>
      <c r="J438" s="51" t="s">
        <v>32</v>
      </c>
      <c r="K438" s="51" t="s">
        <v>31</v>
      </c>
      <c r="Q4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9" spans="1:17" ht="17.100000000000001" customHeight="1" x14ac:dyDescent="0.45">
      <c r="A439" s="51" t="s">
        <v>550</v>
      </c>
      <c r="B439" s="51" t="s">
        <v>113</v>
      </c>
      <c r="C439" s="51">
        <v>14813</v>
      </c>
      <c r="E439" s="51" t="s">
        <v>32</v>
      </c>
      <c r="F439" s="51" t="s">
        <v>21</v>
      </c>
      <c r="G439" s="51" t="s">
        <v>31</v>
      </c>
      <c r="J439" s="51" t="s">
        <v>32</v>
      </c>
      <c r="K439" s="51" t="s">
        <v>31</v>
      </c>
      <c r="Q4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0" spans="1:17" ht="17.100000000000001" customHeight="1" x14ac:dyDescent="0.45">
      <c r="A440" s="51" t="s">
        <v>551</v>
      </c>
      <c r="B440" s="51" t="s">
        <v>113</v>
      </c>
      <c r="C440" s="51">
        <v>14813</v>
      </c>
      <c r="E440" s="51" t="s">
        <v>18</v>
      </c>
      <c r="F440" s="51" t="s">
        <v>21</v>
      </c>
      <c r="G440" s="51" t="s">
        <v>16</v>
      </c>
      <c r="J440" s="51" t="s">
        <v>18</v>
      </c>
      <c r="K440" s="51" t="s">
        <v>16</v>
      </c>
      <c r="Q4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1" spans="1:17" ht="17.100000000000001" customHeight="1" x14ac:dyDescent="0.45">
      <c r="A441" s="51" t="s">
        <v>552</v>
      </c>
      <c r="B441" s="51" t="s">
        <v>113</v>
      </c>
      <c r="C441" s="51">
        <v>14813</v>
      </c>
      <c r="E441" s="51" t="s">
        <v>32</v>
      </c>
      <c r="F441" s="51" t="s">
        <v>21</v>
      </c>
      <c r="G441" s="51" t="s">
        <v>31</v>
      </c>
      <c r="J441" s="51" t="s">
        <v>32</v>
      </c>
      <c r="K441" s="51" t="s">
        <v>31</v>
      </c>
      <c r="Q4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2" spans="1:17" ht="17.100000000000001" customHeight="1" x14ac:dyDescent="0.45">
      <c r="A442" s="51" t="s">
        <v>553</v>
      </c>
      <c r="B442" s="51" t="s">
        <v>113</v>
      </c>
      <c r="C442" s="51">
        <v>14813</v>
      </c>
      <c r="E442" s="51" t="s">
        <v>554</v>
      </c>
      <c r="F442" s="51" t="s">
        <v>21</v>
      </c>
      <c r="G442" s="51" t="s">
        <v>16</v>
      </c>
      <c r="J442" s="51" t="s">
        <v>25</v>
      </c>
      <c r="K442" s="51" t="s">
        <v>16</v>
      </c>
      <c r="Q4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3" spans="1:17" ht="17.100000000000001" customHeight="1" x14ac:dyDescent="0.45">
      <c r="A443" s="51" t="s">
        <v>555</v>
      </c>
      <c r="B443" s="51" t="s">
        <v>113</v>
      </c>
      <c r="C443" s="51">
        <v>14813</v>
      </c>
      <c r="E443" s="51" t="s">
        <v>18</v>
      </c>
      <c r="F443" s="51" t="s">
        <v>21</v>
      </c>
      <c r="G443" s="51" t="s">
        <v>16</v>
      </c>
      <c r="J443" s="51" t="s">
        <v>18</v>
      </c>
      <c r="K443" s="51" t="s">
        <v>16</v>
      </c>
      <c r="Q4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4" spans="1:17" ht="17.100000000000001" customHeight="1" x14ac:dyDescent="0.45">
      <c r="A444" s="51" t="s">
        <v>556</v>
      </c>
      <c r="B444" s="51" t="s">
        <v>113</v>
      </c>
      <c r="C444" s="51">
        <v>14813</v>
      </c>
      <c r="E444" s="51" t="s">
        <v>32</v>
      </c>
      <c r="F444" s="51" t="s">
        <v>21</v>
      </c>
      <c r="G444" s="51" t="s">
        <v>31</v>
      </c>
      <c r="J444" s="51" t="s">
        <v>32</v>
      </c>
      <c r="K444" s="51" t="s">
        <v>31</v>
      </c>
      <c r="Q4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5" spans="1:17" ht="17.100000000000001" customHeight="1" x14ac:dyDescent="0.45">
      <c r="A445" s="51" t="s">
        <v>557</v>
      </c>
      <c r="B445" s="51" t="s">
        <v>113</v>
      </c>
      <c r="C445" s="51">
        <v>14813</v>
      </c>
      <c r="E445" s="51" t="s">
        <v>32</v>
      </c>
      <c r="F445" s="51" t="s">
        <v>21</v>
      </c>
      <c r="G445" s="51" t="s">
        <v>31</v>
      </c>
      <c r="J445" s="51" t="s">
        <v>32</v>
      </c>
      <c r="K445" s="51" t="s">
        <v>31</v>
      </c>
      <c r="Q4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6" spans="1:17" ht="17.100000000000001" customHeight="1" x14ac:dyDescent="0.45">
      <c r="A446" s="51" t="s">
        <v>558</v>
      </c>
      <c r="B446" s="51" t="s">
        <v>113</v>
      </c>
      <c r="C446" s="51">
        <v>14813</v>
      </c>
      <c r="E446" s="51" t="s">
        <v>32</v>
      </c>
      <c r="F446" s="51" t="s">
        <v>21</v>
      </c>
      <c r="G446" s="51" t="s">
        <v>31</v>
      </c>
      <c r="J446" s="51" t="s">
        <v>32</v>
      </c>
      <c r="K446" s="51" t="s">
        <v>31</v>
      </c>
      <c r="Q4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7" spans="1:17" ht="17.100000000000001" customHeight="1" x14ac:dyDescent="0.45">
      <c r="A447" s="51" t="s">
        <v>559</v>
      </c>
      <c r="B447" s="51" t="s">
        <v>113</v>
      </c>
      <c r="C447" s="51">
        <v>14813</v>
      </c>
      <c r="E447" s="51" t="s">
        <v>18</v>
      </c>
      <c r="F447" s="51" t="s">
        <v>21</v>
      </c>
      <c r="G447" s="51" t="s">
        <v>16</v>
      </c>
      <c r="J447" s="51" t="s">
        <v>18</v>
      </c>
      <c r="K447" s="51" t="s">
        <v>16</v>
      </c>
      <c r="Q4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48" spans="1:17" ht="17.100000000000001" customHeight="1" x14ac:dyDescent="0.45">
      <c r="A448" s="51" t="s">
        <v>560</v>
      </c>
      <c r="B448" s="51" t="s">
        <v>113</v>
      </c>
      <c r="C448" s="51">
        <v>14813</v>
      </c>
      <c r="E448" s="51" t="s">
        <v>32</v>
      </c>
      <c r="F448" s="51" t="s">
        <v>21</v>
      </c>
      <c r="G448" s="51" t="s">
        <v>31</v>
      </c>
      <c r="J448" s="51" t="s">
        <v>32</v>
      </c>
      <c r="K448" s="51" t="s">
        <v>31</v>
      </c>
      <c r="Q4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9" spans="1:17" ht="17.100000000000001" customHeight="1" x14ac:dyDescent="0.45">
      <c r="A449" s="51" t="s">
        <v>561</v>
      </c>
      <c r="B449" s="51" t="s">
        <v>113</v>
      </c>
      <c r="C449" s="51">
        <v>14813</v>
      </c>
      <c r="E449" s="51" t="s">
        <v>18</v>
      </c>
      <c r="F449" s="51" t="s">
        <v>21</v>
      </c>
      <c r="G449" s="51" t="s">
        <v>16</v>
      </c>
      <c r="J449" s="51" t="s">
        <v>18</v>
      </c>
      <c r="K449" s="51" t="s">
        <v>16</v>
      </c>
      <c r="Q4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0" spans="1:17" ht="17.100000000000001" customHeight="1" x14ac:dyDescent="0.45">
      <c r="A450" s="51" t="s">
        <v>562</v>
      </c>
      <c r="B450" s="51" t="s">
        <v>113</v>
      </c>
      <c r="C450" s="51">
        <v>14813</v>
      </c>
      <c r="E450" s="51" t="s">
        <v>18</v>
      </c>
      <c r="F450" s="51" t="s">
        <v>21</v>
      </c>
      <c r="G450" s="51" t="s">
        <v>16</v>
      </c>
      <c r="J450" s="51" t="s">
        <v>18</v>
      </c>
      <c r="K450" s="51" t="s">
        <v>16</v>
      </c>
      <c r="Q4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1" spans="1:17" ht="17.100000000000001" customHeight="1" x14ac:dyDescent="0.45">
      <c r="A451" s="51" t="s">
        <v>563</v>
      </c>
      <c r="B451" s="51" t="s">
        <v>113</v>
      </c>
      <c r="C451" s="51">
        <v>14813</v>
      </c>
      <c r="E451" s="51" t="s">
        <v>18</v>
      </c>
      <c r="F451" s="51" t="s">
        <v>21</v>
      </c>
      <c r="G451" s="51" t="s">
        <v>16</v>
      </c>
      <c r="J451" s="51" t="s">
        <v>18</v>
      </c>
      <c r="K451" s="51" t="s">
        <v>16</v>
      </c>
      <c r="Q4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2" spans="1:17" ht="17.100000000000001" customHeight="1" x14ac:dyDescent="0.45">
      <c r="A452" s="51" t="s">
        <v>564</v>
      </c>
      <c r="B452" s="51" t="s">
        <v>113</v>
      </c>
      <c r="C452" s="51">
        <v>14813</v>
      </c>
      <c r="E452" s="51" t="s">
        <v>18</v>
      </c>
      <c r="F452" s="51" t="s">
        <v>21</v>
      </c>
      <c r="G452" s="51" t="s">
        <v>16</v>
      </c>
      <c r="J452" s="51" t="s">
        <v>18</v>
      </c>
      <c r="K452" s="51" t="s">
        <v>16</v>
      </c>
      <c r="Q4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3" spans="1:17" ht="17.100000000000001" customHeight="1" x14ac:dyDescent="0.45">
      <c r="A453" s="51" t="s">
        <v>565</v>
      </c>
      <c r="B453" s="51" t="s">
        <v>113</v>
      </c>
      <c r="C453" s="51">
        <v>14813</v>
      </c>
      <c r="E453" s="51" t="s">
        <v>32</v>
      </c>
      <c r="F453" s="51" t="s">
        <v>21</v>
      </c>
      <c r="G453" s="51" t="s">
        <v>31</v>
      </c>
      <c r="J453" s="51" t="s">
        <v>32</v>
      </c>
      <c r="K453" s="51" t="s">
        <v>31</v>
      </c>
      <c r="Q4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4" spans="1:17" ht="17.100000000000001" customHeight="1" x14ac:dyDescent="0.45">
      <c r="A454" s="51" t="s">
        <v>566</v>
      </c>
      <c r="B454" s="51" t="s">
        <v>113</v>
      </c>
      <c r="C454" s="51">
        <v>14813</v>
      </c>
      <c r="E454" s="51" t="s">
        <v>32</v>
      </c>
      <c r="F454" s="51" t="s">
        <v>21</v>
      </c>
      <c r="G454" s="51" t="s">
        <v>31</v>
      </c>
      <c r="J454" s="51" t="s">
        <v>32</v>
      </c>
      <c r="K454" s="51" t="s">
        <v>31</v>
      </c>
      <c r="Q4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5" spans="1:17" ht="17.100000000000001" customHeight="1" x14ac:dyDescent="0.45">
      <c r="A455" s="51" t="s">
        <v>567</v>
      </c>
      <c r="B455" s="51" t="s">
        <v>113</v>
      </c>
      <c r="C455" s="51">
        <v>14813</v>
      </c>
      <c r="E455" s="51" t="s">
        <v>32</v>
      </c>
      <c r="F455" s="51" t="s">
        <v>21</v>
      </c>
      <c r="G455" s="51" t="s">
        <v>31</v>
      </c>
      <c r="J455" s="51" t="s">
        <v>32</v>
      </c>
      <c r="K455" s="51" t="s">
        <v>31</v>
      </c>
      <c r="Q4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6" spans="1:17" ht="17.100000000000001" customHeight="1" x14ac:dyDescent="0.45">
      <c r="A456" s="51" t="s">
        <v>568</v>
      </c>
      <c r="B456" s="51" t="s">
        <v>113</v>
      </c>
      <c r="C456" s="51">
        <v>14813</v>
      </c>
      <c r="E456" s="51" t="s">
        <v>32</v>
      </c>
      <c r="F456" s="51" t="s">
        <v>21</v>
      </c>
      <c r="G456" s="51" t="s">
        <v>31</v>
      </c>
      <c r="J456" s="51" t="s">
        <v>32</v>
      </c>
      <c r="K456" s="51" t="s">
        <v>31</v>
      </c>
      <c r="Q4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7" spans="1:17" ht="17.100000000000001" customHeight="1" x14ac:dyDescent="0.45">
      <c r="A457" s="51" t="s">
        <v>569</v>
      </c>
      <c r="B457" s="51" t="s">
        <v>113</v>
      </c>
      <c r="C457" s="51">
        <v>14813</v>
      </c>
      <c r="E457" s="51" t="s">
        <v>18</v>
      </c>
      <c r="F457" s="51" t="s">
        <v>21</v>
      </c>
      <c r="G457" s="51" t="s">
        <v>16</v>
      </c>
      <c r="J457" s="51" t="s">
        <v>18</v>
      </c>
      <c r="K457" s="51" t="s">
        <v>16</v>
      </c>
      <c r="Q4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8" spans="1:17" ht="17.100000000000001" customHeight="1" x14ac:dyDescent="0.45">
      <c r="A458" s="51" t="s">
        <v>570</v>
      </c>
      <c r="B458" s="51" t="s">
        <v>113</v>
      </c>
      <c r="C458" s="51">
        <v>14813</v>
      </c>
      <c r="E458" s="51" t="s">
        <v>18</v>
      </c>
      <c r="F458" s="51" t="s">
        <v>21</v>
      </c>
      <c r="G458" s="51" t="s">
        <v>16</v>
      </c>
      <c r="J458" s="51" t="s">
        <v>18</v>
      </c>
      <c r="K458" s="51" t="s">
        <v>16</v>
      </c>
      <c r="Q4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59" spans="1:17" ht="17.100000000000001" customHeight="1" x14ac:dyDescent="0.45">
      <c r="A459" s="51" t="s">
        <v>571</v>
      </c>
      <c r="B459" s="51" t="s">
        <v>113</v>
      </c>
      <c r="C459" s="51">
        <v>14813</v>
      </c>
      <c r="E459" s="51" t="s">
        <v>32</v>
      </c>
      <c r="F459" s="51" t="s">
        <v>21</v>
      </c>
      <c r="G459" s="51" t="s">
        <v>31</v>
      </c>
      <c r="J459" s="51" t="s">
        <v>32</v>
      </c>
      <c r="K459" s="51" t="s">
        <v>31</v>
      </c>
      <c r="Q4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60" spans="1:17" ht="17.100000000000001" customHeight="1" x14ac:dyDescent="0.45">
      <c r="A460" s="51" t="s">
        <v>572</v>
      </c>
      <c r="B460" s="51" t="s">
        <v>113</v>
      </c>
      <c r="C460" s="51">
        <v>14813</v>
      </c>
      <c r="E460" s="51" t="s">
        <v>18</v>
      </c>
      <c r="F460" s="51" t="s">
        <v>21</v>
      </c>
      <c r="G460" s="51" t="s">
        <v>16</v>
      </c>
      <c r="J460" s="51" t="s">
        <v>18</v>
      </c>
      <c r="K460" s="51" t="s">
        <v>16</v>
      </c>
      <c r="Q4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61" spans="1:17" ht="17.100000000000001" customHeight="1" x14ac:dyDescent="0.45">
      <c r="A461" s="51" t="s">
        <v>573</v>
      </c>
      <c r="B461" s="51" t="s">
        <v>113</v>
      </c>
      <c r="C461" s="51">
        <v>14813</v>
      </c>
      <c r="E461" s="51" t="s">
        <v>18</v>
      </c>
      <c r="F461" s="51" t="s">
        <v>21</v>
      </c>
      <c r="G461" s="51" t="s">
        <v>16</v>
      </c>
      <c r="J461" s="51" t="s">
        <v>18</v>
      </c>
      <c r="K461" s="51" t="s">
        <v>16</v>
      </c>
      <c r="Q4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62" spans="1:17" ht="17.100000000000001" customHeight="1" x14ac:dyDescent="0.45">
      <c r="A462" s="51" t="s">
        <v>574</v>
      </c>
      <c r="B462" s="51" t="s">
        <v>113</v>
      </c>
      <c r="C462" s="51">
        <v>14813</v>
      </c>
      <c r="E462" s="51" t="s">
        <v>18</v>
      </c>
      <c r="F462" s="51" t="s">
        <v>21</v>
      </c>
      <c r="G462" s="51" t="s">
        <v>16</v>
      </c>
      <c r="J462" s="51" t="s">
        <v>18</v>
      </c>
      <c r="K462" s="51" t="s">
        <v>16</v>
      </c>
      <c r="Q4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63" spans="1:17" ht="17.100000000000001" customHeight="1" x14ac:dyDescent="0.45">
      <c r="A463" s="51" t="s">
        <v>575</v>
      </c>
      <c r="B463" s="51" t="s">
        <v>113</v>
      </c>
      <c r="C463" s="51">
        <v>14813</v>
      </c>
      <c r="E463" s="51" t="s">
        <v>18</v>
      </c>
      <c r="F463" s="51" t="s">
        <v>21</v>
      </c>
      <c r="G463" s="51" t="s">
        <v>16</v>
      </c>
      <c r="J463" s="51" t="s">
        <v>18</v>
      </c>
      <c r="K463" s="51" t="s">
        <v>16</v>
      </c>
      <c r="Q4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64" spans="1:17" ht="17.100000000000001" customHeight="1" x14ac:dyDescent="0.45">
      <c r="A464" s="51" t="s">
        <v>576</v>
      </c>
      <c r="B464" s="51" t="s">
        <v>113</v>
      </c>
      <c r="C464" s="51">
        <v>14813</v>
      </c>
      <c r="E464" s="51" t="s">
        <v>18</v>
      </c>
      <c r="F464" s="51" t="s">
        <v>21</v>
      </c>
      <c r="G464" s="51" t="s">
        <v>16</v>
      </c>
      <c r="J464" s="51" t="s">
        <v>18</v>
      </c>
      <c r="K464" s="51" t="s">
        <v>16</v>
      </c>
      <c r="Q4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65" spans="1:17" ht="17.100000000000001" customHeight="1" x14ac:dyDescent="0.45">
      <c r="A465" s="51" t="s">
        <v>577</v>
      </c>
      <c r="B465" s="51" t="s">
        <v>113</v>
      </c>
      <c r="C465" s="51">
        <v>14813</v>
      </c>
      <c r="E465" s="51" t="s">
        <v>32</v>
      </c>
      <c r="F465" s="51" t="s">
        <v>21</v>
      </c>
      <c r="G465" s="51" t="s">
        <v>31</v>
      </c>
      <c r="J465" s="51" t="s">
        <v>32</v>
      </c>
      <c r="K465" s="51" t="s">
        <v>31</v>
      </c>
      <c r="Q4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66" spans="1:17" ht="17.100000000000001" customHeight="1" x14ac:dyDescent="0.45">
      <c r="A466" s="51" t="s">
        <v>578</v>
      </c>
      <c r="B466" s="51" t="s">
        <v>113</v>
      </c>
      <c r="C466" s="51">
        <v>14813</v>
      </c>
      <c r="E466" s="51" t="s">
        <v>32</v>
      </c>
      <c r="F466" s="51" t="s">
        <v>21</v>
      </c>
      <c r="G466" s="51" t="s">
        <v>31</v>
      </c>
      <c r="J466" s="51" t="s">
        <v>32</v>
      </c>
      <c r="K466" s="51" t="s">
        <v>31</v>
      </c>
      <c r="Q4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67" spans="1:17" ht="17.100000000000001" customHeight="1" x14ac:dyDescent="0.45">
      <c r="A467" s="51" t="s">
        <v>579</v>
      </c>
      <c r="B467" s="51" t="s">
        <v>113</v>
      </c>
      <c r="C467" s="51">
        <v>14813</v>
      </c>
      <c r="E467" s="51" t="s">
        <v>32</v>
      </c>
      <c r="F467" s="51" t="s">
        <v>21</v>
      </c>
      <c r="G467" s="51" t="s">
        <v>31</v>
      </c>
      <c r="J467" s="51" t="s">
        <v>32</v>
      </c>
      <c r="K467" s="51" t="s">
        <v>31</v>
      </c>
      <c r="Q4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68" spans="1:17" ht="17.100000000000001" customHeight="1" x14ac:dyDescent="0.45">
      <c r="B468" s="51" t="s">
        <v>113</v>
      </c>
      <c r="C468" s="51">
        <v>14813</v>
      </c>
      <c r="Q4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" spans="1:17" ht="17.100000000000001" customHeight="1" x14ac:dyDescent="0.45">
      <c r="B469" s="51" t="s">
        <v>113</v>
      </c>
      <c r="C469" s="51">
        <v>14813</v>
      </c>
      <c r="Q4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" spans="1:17" ht="17.100000000000001" customHeight="1" x14ac:dyDescent="0.45">
      <c r="B470" s="51" t="s">
        <v>113</v>
      </c>
      <c r="C470" s="51">
        <v>14813</v>
      </c>
      <c r="Q4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" spans="1:17" ht="17.100000000000001" customHeight="1" x14ac:dyDescent="0.45">
      <c r="B471" s="51" t="s">
        <v>113</v>
      </c>
      <c r="C471" s="51">
        <v>14813</v>
      </c>
      <c r="Q4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" spans="1:17" ht="17.100000000000001" customHeight="1" x14ac:dyDescent="0.45">
      <c r="B472" s="51" t="s">
        <v>113</v>
      </c>
      <c r="C472" s="51">
        <v>14813</v>
      </c>
      <c r="Q4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" spans="1:17" ht="17.100000000000001" customHeight="1" x14ac:dyDescent="0.45">
      <c r="B473" s="51" t="s">
        <v>113</v>
      </c>
      <c r="C473" s="51">
        <v>14813</v>
      </c>
      <c r="Q4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" spans="1:17" ht="17.100000000000001" customHeight="1" x14ac:dyDescent="0.45">
      <c r="B474" s="51" t="s">
        <v>113</v>
      </c>
      <c r="C474" s="51">
        <v>14813</v>
      </c>
      <c r="Q4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" spans="1:17" ht="17.100000000000001" customHeight="1" x14ac:dyDescent="0.45">
      <c r="B475" s="51" t="s">
        <v>113</v>
      </c>
      <c r="C475" s="51">
        <v>14813</v>
      </c>
      <c r="Q4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" spans="1:17" ht="17.100000000000001" customHeight="1" x14ac:dyDescent="0.45">
      <c r="B476" s="51" t="s">
        <v>113</v>
      </c>
      <c r="C476" s="51">
        <v>14813</v>
      </c>
      <c r="Q4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" spans="1:17" ht="17.100000000000001" customHeight="1" x14ac:dyDescent="0.45">
      <c r="B477" s="51" t="s">
        <v>113</v>
      </c>
      <c r="C477" s="51">
        <v>14813</v>
      </c>
      <c r="Q4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" spans="1:17" ht="17.100000000000001" customHeight="1" x14ac:dyDescent="0.45">
      <c r="B478" s="51" t="s">
        <v>113</v>
      </c>
      <c r="C478" s="51">
        <v>14813</v>
      </c>
      <c r="Q4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" spans="1:17" ht="17.100000000000001" customHeight="1" x14ac:dyDescent="0.45">
      <c r="B479" s="51" t="s">
        <v>113</v>
      </c>
      <c r="C479" s="51">
        <v>14813</v>
      </c>
      <c r="Q4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" spans="1:17" ht="17.100000000000001" customHeight="1" x14ac:dyDescent="0.45">
      <c r="B480" s="51" t="s">
        <v>113</v>
      </c>
      <c r="C480" s="51">
        <v>14813</v>
      </c>
      <c r="Q4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" spans="2:17" ht="17.100000000000001" customHeight="1" x14ac:dyDescent="0.45">
      <c r="B481" s="51" t="s">
        <v>113</v>
      </c>
      <c r="C481" s="51">
        <v>14813</v>
      </c>
      <c r="Q4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" spans="2:17" ht="17.100000000000001" customHeight="1" x14ac:dyDescent="0.45">
      <c r="B482" s="51" t="s">
        <v>113</v>
      </c>
      <c r="C482" s="51">
        <v>14813</v>
      </c>
      <c r="Q4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" spans="2:17" ht="17.100000000000001" customHeight="1" x14ac:dyDescent="0.45">
      <c r="B483" s="51" t="s">
        <v>113</v>
      </c>
      <c r="C483" s="51">
        <v>14813</v>
      </c>
      <c r="Q4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" spans="2:17" ht="17.100000000000001" customHeight="1" x14ac:dyDescent="0.45">
      <c r="B484" s="51" t="s">
        <v>113</v>
      </c>
      <c r="C484" s="51">
        <v>14813</v>
      </c>
      <c r="Q4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" spans="2:17" ht="17.100000000000001" customHeight="1" x14ac:dyDescent="0.45">
      <c r="B485" s="51" t="s">
        <v>113</v>
      </c>
      <c r="C485" s="51">
        <v>14813</v>
      </c>
      <c r="Q4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" spans="2:17" ht="17.100000000000001" customHeight="1" x14ac:dyDescent="0.45">
      <c r="B486" s="51" t="s">
        <v>113</v>
      </c>
      <c r="Q4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" spans="2:17" ht="17.100000000000001" customHeight="1" x14ac:dyDescent="0.45">
      <c r="B487" s="51" t="s">
        <v>113</v>
      </c>
      <c r="Q4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" spans="2:17" ht="17.100000000000001" customHeight="1" x14ac:dyDescent="0.45">
      <c r="B488" s="51" t="s">
        <v>113</v>
      </c>
      <c r="Q4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" spans="2:17" ht="17.100000000000001" customHeight="1" x14ac:dyDescent="0.45">
      <c r="B489" s="51" t="s">
        <v>113</v>
      </c>
      <c r="Q4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" spans="2:17" ht="17.100000000000001" customHeight="1" x14ac:dyDescent="0.45">
      <c r="B490" s="51" t="s">
        <v>113</v>
      </c>
      <c r="Q4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" spans="2:17" ht="17.100000000000001" customHeight="1" x14ac:dyDescent="0.45">
      <c r="B491" s="51" t="s">
        <v>113</v>
      </c>
      <c r="Q4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" spans="2:17" ht="17.100000000000001" customHeight="1" x14ac:dyDescent="0.45">
      <c r="Q4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" spans="2:17" ht="17.100000000000001" customHeight="1" x14ac:dyDescent="0.45">
      <c r="Q4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" spans="2:17" ht="17.100000000000001" customHeight="1" x14ac:dyDescent="0.45">
      <c r="Q4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" spans="2:17" ht="17.100000000000001" customHeight="1" x14ac:dyDescent="0.45">
      <c r="Q4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" spans="2:17" ht="17.100000000000001" customHeight="1" x14ac:dyDescent="0.45">
      <c r="Q4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" spans="17:17" ht="17.100000000000001" customHeight="1" x14ac:dyDescent="0.45">
      <c r="Q4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" spans="17:17" ht="17.100000000000001" customHeight="1" x14ac:dyDescent="0.45">
      <c r="Q4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" spans="17:17" ht="17.100000000000001" customHeight="1" x14ac:dyDescent="0.45">
      <c r="Q4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" spans="17:17" ht="17.100000000000001" customHeight="1" x14ac:dyDescent="0.45">
      <c r="Q5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" spans="17:17" ht="17.100000000000001" customHeight="1" x14ac:dyDescent="0.45">
      <c r="Q5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" spans="17:17" ht="17.100000000000001" customHeight="1" x14ac:dyDescent="0.45">
      <c r="Q5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3" spans="17:17" ht="17.100000000000001" customHeight="1" x14ac:dyDescent="0.45">
      <c r="Q5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4" spans="17:17" ht="17.100000000000001" customHeight="1" x14ac:dyDescent="0.45">
      <c r="Q5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5" spans="17:17" ht="17.100000000000001" customHeight="1" x14ac:dyDescent="0.45">
      <c r="Q5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6" spans="17:17" ht="17.100000000000001" customHeight="1" x14ac:dyDescent="0.45">
      <c r="Q5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7" spans="17:17" ht="17.100000000000001" customHeight="1" x14ac:dyDescent="0.45">
      <c r="Q5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8" spans="17:17" ht="17.100000000000001" customHeight="1" x14ac:dyDescent="0.45">
      <c r="Q5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9" spans="17:17" ht="17.100000000000001" customHeight="1" x14ac:dyDescent="0.45">
      <c r="Q5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0" spans="17:17" ht="17.100000000000001" customHeight="1" x14ac:dyDescent="0.45">
      <c r="Q5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1" spans="17:17" ht="17.100000000000001" customHeight="1" x14ac:dyDescent="0.45">
      <c r="Q5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2" spans="17:17" ht="17.100000000000001" customHeight="1" x14ac:dyDescent="0.45">
      <c r="Q5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3" spans="17:17" ht="17.100000000000001" customHeight="1" x14ac:dyDescent="0.45">
      <c r="Q5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4" spans="17:17" ht="17.100000000000001" customHeight="1" x14ac:dyDescent="0.45">
      <c r="Q5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5" spans="17:17" ht="17.100000000000001" customHeight="1" x14ac:dyDescent="0.45">
      <c r="Q5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6" spans="17:17" ht="17.100000000000001" customHeight="1" x14ac:dyDescent="0.45">
      <c r="Q5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7" spans="17:17" ht="17.100000000000001" customHeight="1" x14ac:dyDescent="0.45">
      <c r="Q5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8" spans="17:17" ht="17.100000000000001" customHeight="1" x14ac:dyDescent="0.45">
      <c r="Q5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19" spans="17:17" ht="17.100000000000001" customHeight="1" x14ac:dyDescent="0.45">
      <c r="Q5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0" spans="17:17" ht="17.100000000000001" customHeight="1" x14ac:dyDescent="0.45">
      <c r="Q5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1" spans="17:17" ht="17.100000000000001" customHeight="1" x14ac:dyDescent="0.45">
      <c r="Q5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2" spans="17:17" ht="17.100000000000001" customHeight="1" x14ac:dyDescent="0.45">
      <c r="Q5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3" spans="17:17" ht="17.100000000000001" customHeight="1" x14ac:dyDescent="0.45">
      <c r="Q5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4" spans="17:17" ht="17.100000000000001" customHeight="1" x14ac:dyDescent="0.45">
      <c r="Q5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5" spans="17:17" ht="17.100000000000001" customHeight="1" x14ac:dyDescent="0.45">
      <c r="Q5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6" spans="17:17" ht="17.100000000000001" customHeight="1" x14ac:dyDescent="0.45">
      <c r="Q5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7" spans="17:17" ht="17.100000000000001" customHeight="1" x14ac:dyDescent="0.45">
      <c r="Q5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8" spans="17:17" ht="17.100000000000001" customHeight="1" x14ac:dyDescent="0.45">
      <c r="Q5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29" spans="17:17" ht="17.100000000000001" customHeight="1" x14ac:dyDescent="0.45">
      <c r="Q5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0" spans="17:17" ht="17.100000000000001" customHeight="1" x14ac:dyDescent="0.45">
      <c r="Q5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1" spans="17:17" ht="17.100000000000001" customHeight="1" x14ac:dyDescent="0.45">
      <c r="Q5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2" spans="17:17" ht="17.100000000000001" customHeight="1" x14ac:dyDescent="0.45">
      <c r="Q5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3" spans="17:17" ht="17.100000000000001" customHeight="1" x14ac:dyDescent="0.45">
      <c r="Q5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4" spans="17:17" ht="17.100000000000001" customHeight="1" x14ac:dyDescent="0.45">
      <c r="Q5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5" spans="17:17" ht="17.100000000000001" customHeight="1" x14ac:dyDescent="0.45">
      <c r="Q5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6" spans="17:17" ht="17.100000000000001" customHeight="1" x14ac:dyDescent="0.45">
      <c r="Q5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7" spans="17:17" ht="17.100000000000001" customHeight="1" x14ac:dyDescent="0.45">
      <c r="Q5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8" spans="17:17" ht="17.100000000000001" customHeight="1" x14ac:dyDescent="0.45">
      <c r="Q5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39" spans="17:17" ht="17.100000000000001" customHeight="1" x14ac:dyDescent="0.45">
      <c r="Q5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0" spans="17:17" ht="17.100000000000001" customHeight="1" x14ac:dyDescent="0.45">
      <c r="Q5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1" spans="17:17" ht="17.100000000000001" customHeight="1" x14ac:dyDescent="0.45">
      <c r="Q5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2" spans="17:17" ht="17.100000000000001" customHeight="1" x14ac:dyDescent="0.45">
      <c r="Q5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3" spans="17:17" ht="17.100000000000001" customHeight="1" x14ac:dyDescent="0.45">
      <c r="Q5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4" spans="17:17" ht="17.100000000000001" customHeight="1" x14ac:dyDescent="0.45">
      <c r="Q5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5" spans="17:17" ht="17.100000000000001" customHeight="1" x14ac:dyDescent="0.45">
      <c r="Q5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6" spans="17:17" ht="17.100000000000001" customHeight="1" x14ac:dyDescent="0.45">
      <c r="Q5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7" spans="17:17" ht="17.100000000000001" customHeight="1" x14ac:dyDescent="0.45">
      <c r="Q5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8" spans="17:17" ht="17.100000000000001" customHeight="1" x14ac:dyDescent="0.45">
      <c r="Q5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49" spans="17:17" ht="17.100000000000001" customHeight="1" x14ac:dyDescent="0.45">
      <c r="Q5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0" spans="17:17" ht="17.100000000000001" customHeight="1" x14ac:dyDescent="0.45">
      <c r="Q5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1" spans="17:17" ht="17.100000000000001" customHeight="1" x14ac:dyDescent="0.45">
      <c r="Q5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2" spans="17:17" ht="17.100000000000001" customHeight="1" x14ac:dyDescent="0.45">
      <c r="Q5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3" spans="17:17" ht="17.100000000000001" customHeight="1" x14ac:dyDescent="0.45">
      <c r="Q5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4" spans="17:17" ht="17.100000000000001" customHeight="1" x14ac:dyDescent="0.45">
      <c r="Q5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5" spans="17:17" ht="17.100000000000001" customHeight="1" x14ac:dyDescent="0.45">
      <c r="Q5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6" spans="17:17" ht="17.100000000000001" customHeight="1" x14ac:dyDescent="0.45">
      <c r="Q5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7" spans="17:17" ht="17.100000000000001" customHeight="1" x14ac:dyDescent="0.45">
      <c r="Q5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8" spans="17:17" ht="17.100000000000001" customHeight="1" x14ac:dyDescent="0.45">
      <c r="Q5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59" spans="17:17" ht="17.100000000000001" customHeight="1" x14ac:dyDescent="0.45">
      <c r="Q5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0" spans="17:17" ht="17.100000000000001" customHeight="1" x14ac:dyDescent="0.45">
      <c r="Q5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1" spans="17:17" ht="17.100000000000001" customHeight="1" x14ac:dyDescent="0.45">
      <c r="Q5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2" spans="17:17" ht="17.100000000000001" customHeight="1" x14ac:dyDescent="0.45">
      <c r="Q5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3" spans="17:17" ht="17.100000000000001" customHeight="1" x14ac:dyDescent="0.45">
      <c r="Q5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4" spans="17:17" ht="17.100000000000001" customHeight="1" x14ac:dyDescent="0.45">
      <c r="Q5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5" spans="17:17" ht="17.100000000000001" customHeight="1" x14ac:dyDescent="0.45">
      <c r="Q5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6" spans="17:17" ht="17.100000000000001" customHeight="1" x14ac:dyDescent="0.45">
      <c r="Q5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7" spans="17:17" ht="17.100000000000001" customHeight="1" x14ac:dyDescent="0.45">
      <c r="Q5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8" spans="17:17" ht="17.100000000000001" customHeight="1" x14ac:dyDescent="0.45">
      <c r="Q5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69" spans="17:17" ht="17.100000000000001" customHeight="1" x14ac:dyDescent="0.45">
      <c r="Q5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0" spans="17:17" ht="17.100000000000001" customHeight="1" x14ac:dyDescent="0.45">
      <c r="Q5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1" spans="17:17" ht="17.100000000000001" customHeight="1" x14ac:dyDescent="0.45">
      <c r="Q5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2" spans="17:17" ht="17.100000000000001" customHeight="1" x14ac:dyDescent="0.45">
      <c r="Q5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3" spans="17:17" ht="17.100000000000001" customHeight="1" x14ac:dyDescent="0.45">
      <c r="Q5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4" spans="17:17" ht="17.100000000000001" customHeight="1" x14ac:dyDescent="0.45">
      <c r="Q5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5" spans="17:17" ht="17.100000000000001" customHeight="1" x14ac:dyDescent="0.45">
      <c r="Q5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6" spans="17:17" ht="17.100000000000001" customHeight="1" x14ac:dyDescent="0.45">
      <c r="Q5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7" spans="17:17" ht="17.100000000000001" customHeight="1" x14ac:dyDescent="0.45">
      <c r="Q5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8" spans="17:17" ht="17.100000000000001" customHeight="1" x14ac:dyDescent="0.45">
      <c r="Q5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79" spans="17:17" ht="17.100000000000001" customHeight="1" x14ac:dyDescent="0.45">
      <c r="Q5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0" spans="17:17" ht="17.100000000000001" customHeight="1" x14ac:dyDescent="0.45">
      <c r="Q5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1" spans="17:17" ht="17.100000000000001" customHeight="1" x14ac:dyDescent="0.45">
      <c r="Q5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2" spans="17:17" ht="17.100000000000001" customHeight="1" x14ac:dyDescent="0.45">
      <c r="Q5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3" spans="17:17" ht="17.100000000000001" customHeight="1" x14ac:dyDescent="0.45">
      <c r="Q5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4" spans="17:17" ht="17.100000000000001" customHeight="1" x14ac:dyDescent="0.45">
      <c r="Q5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5" spans="17:17" ht="17.100000000000001" customHeight="1" x14ac:dyDescent="0.45">
      <c r="Q5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6" spans="17:17" ht="17.100000000000001" customHeight="1" x14ac:dyDescent="0.45">
      <c r="Q5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7" spans="17:17" ht="17.100000000000001" customHeight="1" x14ac:dyDescent="0.45">
      <c r="Q5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8" spans="17:17" ht="17.100000000000001" customHeight="1" x14ac:dyDescent="0.45">
      <c r="Q5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89" spans="17:17" ht="17.100000000000001" customHeight="1" x14ac:dyDescent="0.45">
      <c r="Q5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0" spans="17:17" ht="17.100000000000001" customHeight="1" x14ac:dyDescent="0.45">
      <c r="Q5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1" spans="17:17" ht="17.100000000000001" customHeight="1" x14ac:dyDescent="0.45">
      <c r="Q5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2" spans="17:17" ht="17.100000000000001" customHeight="1" x14ac:dyDescent="0.45">
      <c r="Q5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3" spans="17:17" ht="17.100000000000001" customHeight="1" x14ac:dyDescent="0.45">
      <c r="Q5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4" spans="17:17" ht="17.100000000000001" customHeight="1" x14ac:dyDescent="0.45">
      <c r="Q5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5" spans="17:17" ht="17.100000000000001" customHeight="1" x14ac:dyDescent="0.45">
      <c r="Q5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6" spans="17:17" ht="17.100000000000001" customHeight="1" x14ac:dyDescent="0.45">
      <c r="Q5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7" spans="17:17" ht="17.100000000000001" customHeight="1" x14ac:dyDescent="0.45">
      <c r="Q5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8" spans="17:17" ht="17.100000000000001" customHeight="1" x14ac:dyDescent="0.45">
      <c r="Q5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99" spans="17:17" ht="17.100000000000001" customHeight="1" x14ac:dyDescent="0.45">
      <c r="Q5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0" spans="17:17" ht="17.100000000000001" customHeight="1" x14ac:dyDescent="0.45">
      <c r="Q6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1" spans="17:17" ht="17.100000000000001" customHeight="1" x14ac:dyDescent="0.45">
      <c r="Q6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2" spans="17:17" ht="17.100000000000001" customHeight="1" x14ac:dyDescent="0.45">
      <c r="Q6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3" spans="17:17" ht="17.100000000000001" customHeight="1" x14ac:dyDescent="0.45">
      <c r="Q6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4" spans="17:17" ht="17.100000000000001" customHeight="1" x14ac:dyDescent="0.45">
      <c r="Q6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5" spans="17:17" ht="17.100000000000001" customHeight="1" x14ac:dyDescent="0.45">
      <c r="Q6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6" spans="17:17" ht="17.100000000000001" customHeight="1" x14ac:dyDescent="0.45">
      <c r="Q6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7" spans="17:17" ht="17.100000000000001" customHeight="1" x14ac:dyDescent="0.45">
      <c r="Q6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8" spans="17:17" ht="17.100000000000001" customHeight="1" x14ac:dyDescent="0.45">
      <c r="Q6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09" spans="17:17" ht="17.100000000000001" customHeight="1" x14ac:dyDescent="0.45">
      <c r="Q6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0" spans="17:17" ht="17.100000000000001" customHeight="1" x14ac:dyDescent="0.45">
      <c r="Q6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1" spans="17:17" ht="17.100000000000001" customHeight="1" x14ac:dyDescent="0.45">
      <c r="Q6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2" spans="17:17" ht="17.100000000000001" customHeight="1" x14ac:dyDescent="0.45">
      <c r="Q6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3" spans="17:17" ht="17.100000000000001" customHeight="1" x14ac:dyDescent="0.45">
      <c r="Q6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4" spans="17:17" ht="17.100000000000001" customHeight="1" x14ac:dyDescent="0.45">
      <c r="Q6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5" spans="17:17" ht="17.100000000000001" customHeight="1" x14ac:dyDescent="0.45">
      <c r="Q6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6" spans="17:17" ht="17.100000000000001" customHeight="1" x14ac:dyDescent="0.45">
      <c r="Q6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7" spans="17:17" ht="17.100000000000001" customHeight="1" x14ac:dyDescent="0.45">
      <c r="Q6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8" spans="17:17" ht="17.100000000000001" customHeight="1" x14ac:dyDescent="0.45">
      <c r="Q6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19" spans="17:17" ht="17.100000000000001" customHeight="1" x14ac:dyDescent="0.45">
      <c r="Q6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0" spans="17:17" ht="17.100000000000001" customHeight="1" x14ac:dyDescent="0.45">
      <c r="Q6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1" spans="17:17" ht="17.100000000000001" customHeight="1" x14ac:dyDescent="0.45">
      <c r="Q6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2" spans="17:17" ht="17.100000000000001" customHeight="1" x14ac:dyDescent="0.45">
      <c r="Q6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3" spans="17:17" ht="17.100000000000001" customHeight="1" x14ac:dyDescent="0.45">
      <c r="Q6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4" spans="17:17" ht="17.100000000000001" customHeight="1" x14ac:dyDescent="0.45">
      <c r="Q6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5" spans="17:17" ht="17.100000000000001" customHeight="1" x14ac:dyDescent="0.45">
      <c r="Q6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6" spans="17:17" ht="17.100000000000001" customHeight="1" x14ac:dyDescent="0.45">
      <c r="Q6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7" spans="17:17" ht="17.100000000000001" customHeight="1" x14ac:dyDescent="0.45">
      <c r="Q6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8" spans="17:17" ht="17.100000000000001" customHeight="1" x14ac:dyDescent="0.45">
      <c r="Q6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29" spans="17:17" ht="17.100000000000001" customHeight="1" x14ac:dyDescent="0.45">
      <c r="Q6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0" spans="17:17" ht="17.100000000000001" customHeight="1" x14ac:dyDescent="0.45">
      <c r="Q6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1" spans="17:17" ht="17.100000000000001" customHeight="1" x14ac:dyDescent="0.45">
      <c r="Q6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2" spans="17:17" ht="17.100000000000001" customHeight="1" x14ac:dyDescent="0.45">
      <c r="Q6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3" spans="17:17" ht="17.100000000000001" customHeight="1" x14ac:dyDescent="0.45">
      <c r="Q6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4" spans="17:17" ht="17.100000000000001" customHeight="1" x14ac:dyDescent="0.45">
      <c r="Q6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5" spans="17:17" ht="17.100000000000001" customHeight="1" x14ac:dyDescent="0.45">
      <c r="Q6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6" spans="17:17" ht="17.100000000000001" customHeight="1" x14ac:dyDescent="0.45">
      <c r="Q6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7" spans="17:17" ht="17.100000000000001" customHeight="1" x14ac:dyDescent="0.45">
      <c r="Q6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8" spans="17:17" ht="17.100000000000001" customHeight="1" x14ac:dyDescent="0.45">
      <c r="Q6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39" spans="17:17" ht="17.100000000000001" customHeight="1" x14ac:dyDescent="0.45">
      <c r="Q6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0" spans="17:17" ht="17.100000000000001" customHeight="1" x14ac:dyDescent="0.45">
      <c r="Q6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1" spans="17:17" ht="17.100000000000001" customHeight="1" x14ac:dyDescent="0.45">
      <c r="Q6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2" spans="17:17" ht="17.100000000000001" customHeight="1" x14ac:dyDescent="0.45">
      <c r="Q6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3" spans="17:17" ht="17.100000000000001" customHeight="1" x14ac:dyDescent="0.45">
      <c r="Q6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4" spans="17:17" ht="17.100000000000001" customHeight="1" x14ac:dyDescent="0.45">
      <c r="Q6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5" spans="17:17" ht="17.100000000000001" customHeight="1" x14ac:dyDescent="0.45">
      <c r="Q6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6" spans="17:17" ht="17.100000000000001" customHeight="1" x14ac:dyDescent="0.45">
      <c r="Q6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7" spans="17:17" ht="17.100000000000001" customHeight="1" x14ac:dyDescent="0.45">
      <c r="Q6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8" spans="17:17" ht="17.100000000000001" customHeight="1" x14ac:dyDescent="0.45">
      <c r="Q6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49" spans="17:17" ht="17.100000000000001" customHeight="1" x14ac:dyDescent="0.45">
      <c r="Q6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0" spans="17:17" ht="17.100000000000001" customHeight="1" x14ac:dyDescent="0.45">
      <c r="Q6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1" spans="17:17" ht="17.100000000000001" customHeight="1" x14ac:dyDescent="0.45">
      <c r="Q6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2" spans="17:17" ht="17.100000000000001" customHeight="1" x14ac:dyDescent="0.45">
      <c r="Q6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3" spans="17:17" ht="17.100000000000001" customHeight="1" x14ac:dyDescent="0.45">
      <c r="Q6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4" spans="17:17" ht="17.100000000000001" customHeight="1" x14ac:dyDescent="0.45">
      <c r="Q6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5" spans="17:17" ht="17.100000000000001" customHeight="1" x14ac:dyDescent="0.45">
      <c r="Q6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6" spans="17:17" ht="17.100000000000001" customHeight="1" x14ac:dyDescent="0.45">
      <c r="Q6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7" spans="17:17" ht="17.100000000000001" customHeight="1" x14ac:dyDescent="0.45">
      <c r="Q6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8" spans="17:17" ht="17.100000000000001" customHeight="1" x14ac:dyDescent="0.45">
      <c r="Q6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59" spans="17:17" ht="17.100000000000001" customHeight="1" x14ac:dyDescent="0.45">
      <c r="Q6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0" spans="17:17" ht="17.100000000000001" customHeight="1" x14ac:dyDescent="0.45">
      <c r="Q6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1" spans="17:17" ht="17.100000000000001" customHeight="1" x14ac:dyDescent="0.45">
      <c r="Q6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2" spans="17:17" ht="17.100000000000001" customHeight="1" x14ac:dyDescent="0.45">
      <c r="Q6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3" spans="17:17" ht="17.100000000000001" customHeight="1" x14ac:dyDescent="0.45">
      <c r="Q6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4" spans="17:17" ht="17.100000000000001" customHeight="1" x14ac:dyDescent="0.45">
      <c r="Q6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5" spans="17:17" ht="17.100000000000001" customHeight="1" x14ac:dyDescent="0.45">
      <c r="Q6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6" spans="17:17" ht="17.100000000000001" customHeight="1" x14ac:dyDescent="0.45">
      <c r="Q6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7" spans="17:17" ht="17.100000000000001" customHeight="1" x14ac:dyDescent="0.45">
      <c r="Q6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8" spans="17:17" ht="17.100000000000001" customHeight="1" x14ac:dyDescent="0.45">
      <c r="Q6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69" spans="17:17" ht="17.100000000000001" customHeight="1" x14ac:dyDescent="0.45">
      <c r="Q6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0" spans="17:17" ht="17.100000000000001" customHeight="1" x14ac:dyDescent="0.45">
      <c r="Q6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1" spans="17:17" ht="17.100000000000001" customHeight="1" x14ac:dyDescent="0.45">
      <c r="Q6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2" spans="17:17" ht="17.100000000000001" customHeight="1" x14ac:dyDescent="0.45">
      <c r="Q6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3" spans="17:17" ht="17.100000000000001" customHeight="1" x14ac:dyDescent="0.45">
      <c r="Q6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4" spans="17:17" ht="17.100000000000001" customHeight="1" x14ac:dyDescent="0.45">
      <c r="Q6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5" spans="17:17" ht="17.100000000000001" customHeight="1" x14ac:dyDescent="0.45">
      <c r="Q6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6" spans="17:17" ht="17.100000000000001" customHeight="1" x14ac:dyDescent="0.45">
      <c r="Q6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7" spans="17:17" ht="17.100000000000001" customHeight="1" x14ac:dyDescent="0.45">
      <c r="Q6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8" spans="17:17" ht="17.100000000000001" customHeight="1" x14ac:dyDescent="0.45">
      <c r="Q6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79" spans="17:17" ht="17.100000000000001" customHeight="1" x14ac:dyDescent="0.45">
      <c r="Q6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0" spans="17:17" ht="17.100000000000001" customHeight="1" x14ac:dyDescent="0.45">
      <c r="Q6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1" spans="17:17" ht="17.100000000000001" customHeight="1" x14ac:dyDescent="0.45">
      <c r="Q6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2" spans="17:17" ht="17.100000000000001" customHeight="1" x14ac:dyDescent="0.45">
      <c r="Q6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3" spans="17:17" ht="17.100000000000001" customHeight="1" x14ac:dyDescent="0.45">
      <c r="Q6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4" spans="17:17" ht="17.100000000000001" customHeight="1" x14ac:dyDescent="0.45">
      <c r="Q6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5" spans="17:17" ht="17.100000000000001" customHeight="1" x14ac:dyDescent="0.45">
      <c r="Q6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6" spans="17:17" ht="17.100000000000001" customHeight="1" x14ac:dyDescent="0.45">
      <c r="Q6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7" spans="17:17" ht="17.100000000000001" customHeight="1" x14ac:dyDescent="0.45">
      <c r="Q6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8" spans="17:17" ht="17.100000000000001" customHeight="1" x14ac:dyDescent="0.45">
      <c r="Q6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89" spans="17:17" ht="17.100000000000001" customHeight="1" x14ac:dyDescent="0.45">
      <c r="Q6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0" spans="17:17" ht="17.100000000000001" customHeight="1" x14ac:dyDescent="0.45">
      <c r="Q6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1" spans="17:17" ht="17.100000000000001" customHeight="1" x14ac:dyDescent="0.45">
      <c r="Q6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2" spans="17:17" ht="17.100000000000001" customHeight="1" x14ac:dyDescent="0.45">
      <c r="Q6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3" spans="17:17" ht="17.100000000000001" customHeight="1" x14ac:dyDescent="0.45">
      <c r="Q6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4" spans="17:17" ht="17.100000000000001" customHeight="1" x14ac:dyDescent="0.45">
      <c r="Q6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5" spans="17:17" ht="17.100000000000001" customHeight="1" x14ac:dyDescent="0.45">
      <c r="Q6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6" spans="17:17" ht="17.100000000000001" customHeight="1" x14ac:dyDescent="0.45">
      <c r="Q6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7" spans="17:17" ht="17.100000000000001" customHeight="1" x14ac:dyDescent="0.45">
      <c r="Q6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8" spans="17:17" ht="17.100000000000001" customHeight="1" x14ac:dyDescent="0.45">
      <c r="Q6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699" spans="17:17" ht="17.100000000000001" customHeight="1" x14ac:dyDescent="0.45">
      <c r="Q6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0" spans="17:17" ht="17.100000000000001" customHeight="1" x14ac:dyDescent="0.45">
      <c r="Q7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1" spans="17:17" ht="17.100000000000001" customHeight="1" x14ac:dyDescent="0.45">
      <c r="Q7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2" spans="17:17" ht="17.100000000000001" customHeight="1" x14ac:dyDescent="0.45">
      <c r="Q7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3" spans="17:17" ht="17.100000000000001" customHeight="1" x14ac:dyDescent="0.45">
      <c r="Q7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4" spans="17:17" ht="17.100000000000001" customHeight="1" x14ac:dyDescent="0.45">
      <c r="Q7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5" spans="17:17" ht="17.100000000000001" customHeight="1" x14ac:dyDescent="0.45">
      <c r="Q7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6" spans="17:17" ht="17.100000000000001" customHeight="1" x14ac:dyDescent="0.45">
      <c r="Q7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7" spans="17:17" ht="17.100000000000001" customHeight="1" x14ac:dyDescent="0.45">
      <c r="Q7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8" spans="17:17" ht="17.100000000000001" customHeight="1" x14ac:dyDescent="0.45">
      <c r="Q7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09" spans="17:17" ht="17.100000000000001" customHeight="1" x14ac:dyDescent="0.45">
      <c r="Q7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0" spans="17:17" ht="17.100000000000001" customHeight="1" x14ac:dyDescent="0.45">
      <c r="Q7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1" spans="17:17" ht="17.100000000000001" customHeight="1" x14ac:dyDescent="0.45">
      <c r="Q7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2" spans="17:17" ht="17.100000000000001" customHeight="1" x14ac:dyDescent="0.45">
      <c r="Q7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3" spans="17:17" ht="17.100000000000001" customHeight="1" x14ac:dyDescent="0.45">
      <c r="Q7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4" spans="17:17" ht="17.100000000000001" customHeight="1" x14ac:dyDescent="0.45">
      <c r="Q7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5" spans="17:17" ht="17.100000000000001" customHeight="1" x14ac:dyDescent="0.45">
      <c r="Q7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6" spans="17:17" ht="17.100000000000001" customHeight="1" x14ac:dyDescent="0.45">
      <c r="Q7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7" spans="17:17" ht="17.100000000000001" customHeight="1" x14ac:dyDescent="0.45">
      <c r="Q7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8" spans="17:17" ht="17.100000000000001" customHeight="1" x14ac:dyDescent="0.45">
      <c r="Q7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19" spans="17:17" ht="17.100000000000001" customHeight="1" x14ac:dyDescent="0.45">
      <c r="Q7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0" spans="17:17" ht="17.100000000000001" customHeight="1" x14ac:dyDescent="0.45">
      <c r="Q7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1" spans="17:17" ht="17.100000000000001" customHeight="1" x14ac:dyDescent="0.45">
      <c r="Q7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2" spans="17:17" ht="17.100000000000001" customHeight="1" x14ac:dyDescent="0.45">
      <c r="Q7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3" spans="17:17" ht="17.100000000000001" customHeight="1" x14ac:dyDescent="0.45">
      <c r="Q7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4" spans="17:17" ht="17.100000000000001" customHeight="1" x14ac:dyDescent="0.45">
      <c r="Q7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5" spans="17:17" ht="17.100000000000001" customHeight="1" x14ac:dyDescent="0.45">
      <c r="Q7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6" spans="17:17" ht="17.100000000000001" customHeight="1" x14ac:dyDescent="0.45">
      <c r="Q7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7" spans="17:17" ht="17.100000000000001" customHeight="1" x14ac:dyDescent="0.45">
      <c r="Q7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8" spans="17:17" ht="17.100000000000001" customHeight="1" x14ac:dyDescent="0.45">
      <c r="Q7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29" spans="17:17" ht="17.100000000000001" customHeight="1" x14ac:dyDescent="0.45">
      <c r="Q7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0" spans="17:17" ht="17.100000000000001" customHeight="1" x14ac:dyDescent="0.45">
      <c r="Q7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1" spans="17:17" ht="17.100000000000001" customHeight="1" x14ac:dyDescent="0.45">
      <c r="Q7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2" spans="17:17" ht="17.100000000000001" customHeight="1" x14ac:dyDescent="0.45">
      <c r="Q7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3" spans="17:17" ht="17.100000000000001" customHeight="1" x14ac:dyDescent="0.45">
      <c r="Q7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4" spans="17:17" ht="17.100000000000001" customHeight="1" x14ac:dyDescent="0.45">
      <c r="Q7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5" spans="17:17" ht="17.100000000000001" customHeight="1" x14ac:dyDescent="0.45">
      <c r="Q7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6" spans="17:17" ht="17.100000000000001" customHeight="1" x14ac:dyDescent="0.45">
      <c r="Q7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7" spans="17:17" ht="17.100000000000001" customHeight="1" x14ac:dyDescent="0.45">
      <c r="Q7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8" spans="17:17" ht="17.100000000000001" customHeight="1" x14ac:dyDescent="0.45">
      <c r="Q7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39" spans="17:17" ht="17.100000000000001" customHeight="1" x14ac:dyDescent="0.45">
      <c r="Q7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0" spans="17:17" ht="17.100000000000001" customHeight="1" x14ac:dyDescent="0.45">
      <c r="Q7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1" spans="17:17" ht="17.100000000000001" customHeight="1" x14ac:dyDescent="0.45">
      <c r="Q7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2" spans="17:17" ht="17.100000000000001" customHeight="1" x14ac:dyDescent="0.45">
      <c r="Q7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3" spans="17:17" ht="17.100000000000001" customHeight="1" x14ac:dyDescent="0.45">
      <c r="Q7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4" spans="17:17" ht="17.100000000000001" customHeight="1" x14ac:dyDescent="0.45">
      <c r="Q7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5" spans="17:17" ht="17.100000000000001" customHeight="1" x14ac:dyDescent="0.45">
      <c r="Q7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6" spans="17:17" ht="17.100000000000001" customHeight="1" x14ac:dyDescent="0.45">
      <c r="Q7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7" spans="17:17" ht="17.100000000000001" customHeight="1" x14ac:dyDescent="0.45">
      <c r="Q7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8" spans="17:17" ht="17.100000000000001" customHeight="1" x14ac:dyDescent="0.45">
      <c r="Q7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49" spans="17:17" ht="17.100000000000001" customHeight="1" x14ac:dyDescent="0.45">
      <c r="Q7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0" spans="17:17" ht="17.100000000000001" customHeight="1" x14ac:dyDescent="0.45">
      <c r="Q7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1" spans="17:17" ht="17.100000000000001" customHeight="1" x14ac:dyDescent="0.45">
      <c r="Q7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2" spans="17:17" ht="17.100000000000001" customHeight="1" x14ac:dyDescent="0.45">
      <c r="Q7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3" spans="17:17" ht="17.100000000000001" customHeight="1" x14ac:dyDescent="0.45">
      <c r="Q7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4" spans="17:17" ht="17.100000000000001" customHeight="1" x14ac:dyDescent="0.45">
      <c r="Q7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5" spans="17:17" ht="17.100000000000001" customHeight="1" x14ac:dyDescent="0.45">
      <c r="Q7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6" spans="17:17" ht="17.100000000000001" customHeight="1" x14ac:dyDescent="0.45">
      <c r="Q7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7" spans="17:17" ht="17.100000000000001" customHeight="1" x14ac:dyDescent="0.45">
      <c r="Q7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8" spans="17:17" ht="17.100000000000001" customHeight="1" x14ac:dyDescent="0.45">
      <c r="Q7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59" spans="17:17" ht="17.100000000000001" customHeight="1" x14ac:dyDescent="0.45">
      <c r="Q7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0" spans="17:17" ht="17.100000000000001" customHeight="1" x14ac:dyDescent="0.45">
      <c r="Q7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1" spans="17:17" ht="17.100000000000001" customHeight="1" x14ac:dyDescent="0.45">
      <c r="Q7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2" spans="17:17" ht="17.100000000000001" customHeight="1" x14ac:dyDescent="0.45">
      <c r="Q7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3" spans="17:17" ht="17.100000000000001" customHeight="1" x14ac:dyDescent="0.45">
      <c r="Q7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4" spans="17:17" ht="17.100000000000001" customHeight="1" x14ac:dyDescent="0.45">
      <c r="Q7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5" spans="17:17" ht="17.100000000000001" customHeight="1" x14ac:dyDescent="0.45">
      <c r="Q7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6" spans="17:17" ht="17.100000000000001" customHeight="1" x14ac:dyDescent="0.45">
      <c r="Q7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7" spans="17:17" ht="17.100000000000001" customHeight="1" x14ac:dyDescent="0.45">
      <c r="Q7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8" spans="17:17" ht="17.100000000000001" customHeight="1" x14ac:dyDescent="0.45">
      <c r="Q7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69" spans="17:17" ht="17.100000000000001" customHeight="1" x14ac:dyDescent="0.45">
      <c r="Q7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0" spans="17:17" ht="17.100000000000001" customHeight="1" x14ac:dyDescent="0.45">
      <c r="Q7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1" spans="17:17" ht="17.100000000000001" customHeight="1" x14ac:dyDescent="0.45">
      <c r="Q7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2" spans="17:17" ht="17.100000000000001" customHeight="1" x14ac:dyDescent="0.45">
      <c r="Q7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3" spans="17:17" ht="17.100000000000001" customHeight="1" x14ac:dyDescent="0.45">
      <c r="Q7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4" spans="17:17" ht="17.100000000000001" customHeight="1" x14ac:dyDescent="0.45">
      <c r="Q7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5" spans="17:17" ht="17.100000000000001" customHeight="1" x14ac:dyDescent="0.45">
      <c r="Q7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6" spans="17:17" ht="17.100000000000001" customHeight="1" x14ac:dyDescent="0.45">
      <c r="Q7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7" spans="17:17" ht="17.100000000000001" customHeight="1" x14ac:dyDescent="0.45">
      <c r="Q7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8" spans="17:17" ht="17.100000000000001" customHeight="1" x14ac:dyDescent="0.45">
      <c r="Q7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79" spans="17:17" ht="17.100000000000001" customHeight="1" x14ac:dyDescent="0.45">
      <c r="Q7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0" spans="17:17" ht="17.100000000000001" customHeight="1" x14ac:dyDescent="0.45">
      <c r="Q7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1" spans="17:17" ht="17.100000000000001" customHeight="1" x14ac:dyDescent="0.45">
      <c r="Q7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2" spans="17:17" ht="17.100000000000001" customHeight="1" x14ac:dyDescent="0.45">
      <c r="Q7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3" spans="17:17" ht="17.100000000000001" customHeight="1" x14ac:dyDescent="0.45">
      <c r="Q7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4" spans="17:17" ht="17.100000000000001" customHeight="1" x14ac:dyDescent="0.45">
      <c r="Q7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5" spans="17:17" ht="17.100000000000001" customHeight="1" x14ac:dyDescent="0.45">
      <c r="Q7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6" spans="17:17" ht="17.100000000000001" customHeight="1" x14ac:dyDescent="0.45">
      <c r="Q7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7" spans="17:17" ht="17.100000000000001" customHeight="1" x14ac:dyDescent="0.45">
      <c r="Q7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8" spans="17:17" ht="17.100000000000001" customHeight="1" x14ac:dyDescent="0.45">
      <c r="Q7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89" spans="17:17" ht="17.100000000000001" customHeight="1" x14ac:dyDescent="0.45">
      <c r="Q7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0" spans="17:17" ht="17.100000000000001" customHeight="1" x14ac:dyDescent="0.45">
      <c r="Q7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1" spans="17:17" ht="17.100000000000001" customHeight="1" x14ac:dyDescent="0.45">
      <c r="Q7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2" spans="17:17" ht="17.100000000000001" customHeight="1" x14ac:dyDescent="0.45">
      <c r="Q7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3" spans="17:17" ht="17.100000000000001" customHeight="1" x14ac:dyDescent="0.45">
      <c r="Q7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4" spans="17:17" ht="17.100000000000001" customHeight="1" x14ac:dyDescent="0.45">
      <c r="Q7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5" spans="17:17" ht="17.100000000000001" customHeight="1" x14ac:dyDescent="0.45">
      <c r="Q7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6" spans="17:17" ht="17.100000000000001" customHeight="1" x14ac:dyDescent="0.45">
      <c r="Q7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7" spans="17:17" ht="17.100000000000001" customHeight="1" x14ac:dyDescent="0.45">
      <c r="Q7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8" spans="17:17" ht="17.100000000000001" customHeight="1" x14ac:dyDescent="0.45">
      <c r="Q7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799" spans="17:17" ht="17.100000000000001" customHeight="1" x14ac:dyDescent="0.45">
      <c r="Q7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0" spans="17:17" ht="17.100000000000001" customHeight="1" x14ac:dyDescent="0.45">
      <c r="Q8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1" spans="17:17" ht="17.100000000000001" customHeight="1" x14ac:dyDescent="0.45">
      <c r="Q8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2" spans="17:17" ht="17.100000000000001" customHeight="1" x14ac:dyDescent="0.45">
      <c r="Q8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3" spans="17:17" ht="17.100000000000001" customHeight="1" x14ac:dyDescent="0.45">
      <c r="Q8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4" spans="17:17" ht="17.100000000000001" customHeight="1" x14ac:dyDescent="0.45">
      <c r="Q8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5" spans="17:17" ht="17.100000000000001" customHeight="1" x14ac:dyDescent="0.45">
      <c r="Q8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6" spans="17:17" ht="17.100000000000001" customHeight="1" x14ac:dyDescent="0.45">
      <c r="Q8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7" spans="17:17" ht="17.100000000000001" customHeight="1" x14ac:dyDescent="0.45">
      <c r="Q8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8" spans="17:17" ht="17.100000000000001" customHeight="1" x14ac:dyDescent="0.45">
      <c r="Q8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09" spans="17:17" ht="17.100000000000001" customHeight="1" x14ac:dyDescent="0.45">
      <c r="Q8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0" spans="17:17" ht="17.100000000000001" customHeight="1" x14ac:dyDescent="0.45">
      <c r="Q8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1" spans="17:17" ht="17.100000000000001" customHeight="1" x14ac:dyDescent="0.45">
      <c r="Q8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2" spans="17:17" ht="17.100000000000001" customHeight="1" x14ac:dyDescent="0.45">
      <c r="Q8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3" spans="17:17" ht="17.100000000000001" customHeight="1" x14ac:dyDescent="0.45">
      <c r="Q8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4" spans="17:17" ht="17.100000000000001" customHeight="1" x14ac:dyDescent="0.45">
      <c r="Q8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5" spans="17:17" ht="17.100000000000001" customHeight="1" x14ac:dyDescent="0.45">
      <c r="Q8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6" spans="17:17" ht="17.100000000000001" customHeight="1" x14ac:dyDescent="0.45">
      <c r="Q8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7" spans="17:17" ht="17.100000000000001" customHeight="1" x14ac:dyDescent="0.45">
      <c r="Q8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8" spans="17:17" ht="17.100000000000001" customHeight="1" x14ac:dyDescent="0.45">
      <c r="Q8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19" spans="17:17" ht="17.100000000000001" customHeight="1" x14ac:dyDescent="0.45">
      <c r="Q8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0" spans="17:17" ht="17.100000000000001" customHeight="1" x14ac:dyDescent="0.45">
      <c r="Q8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1" spans="17:17" ht="17.100000000000001" customHeight="1" x14ac:dyDescent="0.45">
      <c r="Q8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2" spans="17:17" ht="17.100000000000001" customHeight="1" x14ac:dyDescent="0.45">
      <c r="Q8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3" spans="17:17" ht="17.100000000000001" customHeight="1" x14ac:dyDescent="0.45">
      <c r="Q8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4" spans="17:17" ht="17.100000000000001" customHeight="1" x14ac:dyDescent="0.45">
      <c r="Q8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5" spans="17:17" ht="17.100000000000001" customHeight="1" x14ac:dyDescent="0.45">
      <c r="Q8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6" spans="17:17" ht="17.100000000000001" customHeight="1" x14ac:dyDescent="0.45">
      <c r="Q8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7" spans="17:17" ht="17.100000000000001" customHeight="1" x14ac:dyDescent="0.45">
      <c r="Q8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8" spans="17:17" ht="17.100000000000001" customHeight="1" x14ac:dyDescent="0.45">
      <c r="Q8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29" spans="17:17" ht="17.100000000000001" customHeight="1" x14ac:dyDescent="0.45">
      <c r="Q8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0" spans="17:17" ht="17.100000000000001" customHeight="1" x14ac:dyDescent="0.45">
      <c r="Q8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1" spans="17:17" ht="17.100000000000001" customHeight="1" x14ac:dyDescent="0.45">
      <c r="Q8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2" spans="17:17" ht="17.100000000000001" customHeight="1" x14ac:dyDescent="0.45">
      <c r="Q8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3" spans="17:17" ht="17.100000000000001" customHeight="1" x14ac:dyDescent="0.45">
      <c r="Q8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4" spans="17:17" ht="17.100000000000001" customHeight="1" x14ac:dyDescent="0.45">
      <c r="Q8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5" spans="17:17" ht="17.100000000000001" customHeight="1" x14ac:dyDescent="0.45">
      <c r="Q8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6" spans="17:17" ht="17.100000000000001" customHeight="1" x14ac:dyDescent="0.45">
      <c r="Q8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7" spans="17:17" ht="17.100000000000001" customHeight="1" x14ac:dyDescent="0.45">
      <c r="Q8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8" spans="17:17" ht="17.100000000000001" customHeight="1" x14ac:dyDescent="0.45">
      <c r="Q8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39" spans="17:17" ht="17.100000000000001" customHeight="1" x14ac:dyDescent="0.45">
      <c r="Q8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0" spans="17:17" ht="17.100000000000001" customHeight="1" x14ac:dyDescent="0.45">
      <c r="Q8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1" spans="17:17" ht="17.100000000000001" customHeight="1" x14ac:dyDescent="0.45">
      <c r="Q8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2" spans="17:17" ht="17.100000000000001" customHeight="1" x14ac:dyDescent="0.45">
      <c r="Q8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3" spans="17:17" ht="17.100000000000001" customHeight="1" x14ac:dyDescent="0.45">
      <c r="Q8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4" spans="17:17" ht="17.100000000000001" customHeight="1" x14ac:dyDescent="0.45">
      <c r="Q8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5" spans="17:17" ht="17.100000000000001" customHeight="1" x14ac:dyDescent="0.45">
      <c r="Q8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6" spans="17:17" ht="17.100000000000001" customHeight="1" x14ac:dyDescent="0.45">
      <c r="Q8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7" spans="17:17" ht="17.100000000000001" customHeight="1" x14ac:dyDescent="0.45">
      <c r="Q8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8" spans="17:17" ht="17.100000000000001" customHeight="1" x14ac:dyDescent="0.45">
      <c r="Q8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49" spans="17:17" ht="17.100000000000001" customHeight="1" x14ac:dyDescent="0.45">
      <c r="Q8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0" spans="17:17" ht="17.100000000000001" customHeight="1" x14ac:dyDescent="0.45">
      <c r="Q8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1" spans="17:17" ht="17.100000000000001" customHeight="1" x14ac:dyDescent="0.45">
      <c r="Q8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2" spans="17:17" ht="17.100000000000001" customHeight="1" x14ac:dyDescent="0.45">
      <c r="Q8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3" spans="17:17" ht="17.100000000000001" customHeight="1" x14ac:dyDescent="0.45">
      <c r="Q8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4" spans="17:17" ht="17.100000000000001" customHeight="1" x14ac:dyDescent="0.45">
      <c r="Q8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5" spans="17:17" ht="17.100000000000001" customHeight="1" x14ac:dyDescent="0.45">
      <c r="Q8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6" spans="17:17" ht="17.100000000000001" customHeight="1" x14ac:dyDescent="0.45">
      <c r="Q8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7" spans="17:17" ht="17.100000000000001" customHeight="1" x14ac:dyDescent="0.45">
      <c r="Q8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8" spans="17:17" ht="17.100000000000001" customHeight="1" x14ac:dyDescent="0.45">
      <c r="Q8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59" spans="17:17" ht="17.100000000000001" customHeight="1" x14ac:dyDescent="0.45">
      <c r="Q8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0" spans="17:17" ht="17.100000000000001" customHeight="1" x14ac:dyDescent="0.45">
      <c r="Q8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1" spans="17:17" ht="17.100000000000001" customHeight="1" x14ac:dyDescent="0.45">
      <c r="Q8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2" spans="17:17" ht="17.100000000000001" customHeight="1" x14ac:dyDescent="0.45">
      <c r="Q8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3" spans="17:17" ht="17.100000000000001" customHeight="1" x14ac:dyDescent="0.45">
      <c r="Q8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4" spans="17:17" ht="17.100000000000001" customHeight="1" x14ac:dyDescent="0.45">
      <c r="Q8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5" spans="17:17" ht="17.100000000000001" customHeight="1" x14ac:dyDescent="0.45">
      <c r="Q8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6" spans="17:17" ht="17.100000000000001" customHeight="1" x14ac:dyDescent="0.45">
      <c r="Q8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7" spans="17:17" ht="17.100000000000001" customHeight="1" x14ac:dyDescent="0.45">
      <c r="Q8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8" spans="17:17" ht="17.100000000000001" customHeight="1" x14ac:dyDescent="0.45">
      <c r="Q8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69" spans="17:17" ht="17.100000000000001" customHeight="1" x14ac:dyDescent="0.45">
      <c r="Q8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0" spans="17:17" ht="17.100000000000001" customHeight="1" x14ac:dyDescent="0.45">
      <c r="Q8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1" spans="17:17" ht="17.100000000000001" customHeight="1" x14ac:dyDescent="0.45">
      <c r="Q8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2" spans="17:17" ht="17.100000000000001" customHeight="1" x14ac:dyDescent="0.45">
      <c r="Q8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3" spans="17:17" ht="17.100000000000001" customHeight="1" x14ac:dyDescent="0.45">
      <c r="Q8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4" spans="17:17" ht="17.100000000000001" customHeight="1" x14ac:dyDescent="0.45">
      <c r="Q8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5" spans="17:17" ht="17.100000000000001" customHeight="1" x14ac:dyDescent="0.45">
      <c r="Q8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6" spans="17:17" ht="17.100000000000001" customHeight="1" x14ac:dyDescent="0.45">
      <c r="Q8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7" spans="17:17" ht="17.100000000000001" customHeight="1" x14ac:dyDescent="0.45">
      <c r="Q8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8" spans="17:17" ht="17.100000000000001" customHeight="1" x14ac:dyDescent="0.45">
      <c r="Q8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79" spans="17:17" ht="17.100000000000001" customHeight="1" x14ac:dyDescent="0.45">
      <c r="Q8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0" spans="17:17" ht="17.100000000000001" customHeight="1" x14ac:dyDescent="0.45">
      <c r="Q8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1" spans="17:17" ht="17.100000000000001" customHeight="1" x14ac:dyDescent="0.45">
      <c r="Q8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2" spans="17:17" ht="17.100000000000001" customHeight="1" x14ac:dyDescent="0.45">
      <c r="Q8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3" spans="17:17" ht="17.100000000000001" customHeight="1" x14ac:dyDescent="0.45">
      <c r="Q8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4" spans="17:17" ht="17.100000000000001" customHeight="1" x14ac:dyDescent="0.45">
      <c r="Q8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5" spans="17:17" ht="17.100000000000001" customHeight="1" x14ac:dyDescent="0.45">
      <c r="Q8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6" spans="17:17" ht="17.100000000000001" customHeight="1" x14ac:dyDescent="0.45">
      <c r="Q8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7" spans="17:17" ht="17.100000000000001" customHeight="1" x14ac:dyDescent="0.45">
      <c r="Q8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8" spans="17:17" ht="17.100000000000001" customHeight="1" x14ac:dyDescent="0.45">
      <c r="Q8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89" spans="17:17" ht="17.100000000000001" customHeight="1" x14ac:dyDescent="0.45">
      <c r="Q8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0" spans="17:17" ht="17.100000000000001" customHeight="1" x14ac:dyDescent="0.45">
      <c r="Q8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1" spans="17:17" ht="17.100000000000001" customHeight="1" x14ac:dyDescent="0.45">
      <c r="Q8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2" spans="17:17" ht="17.100000000000001" customHeight="1" x14ac:dyDescent="0.45">
      <c r="Q8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3" spans="17:17" ht="17.100000000000001" customHeight="1" x14ac:dyDescent="0.45">
      <c r="Q8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4" spans="17:17" ht="17.100000000000001" customHeight="1" x14ac:dyDescent="0.45">
      <c r="Q8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5" spans="17:17" ht="17.100000000000001" customHeight="1" x14ac:dyDescent="0.45">
      <c r="Q8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6" spans="17:17" ht="17.100000000000001" customHeight="1" x14ac:dyDescent="0.45">
      <c r="Q8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7" spans="17:17" ht="17.100000000000001" customHeight="1" x14ac:dyDescent="0.45">
      <c r="Q8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8" spans="17:17" ht="17.100000000000001" customHeight="1" x14ac:dyDescent="0.45">
      <c r="Q8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899" spans="17:17" ht="17.100000000000001" customHeight="1" x14ac:dyDescent="0.45">
      <c r="Q8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0" spans="17:17" ht="17.100000000000001" customHeight="1" x14ac:dyDescent="0.45">
      <c r="Q9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1" spans="17:17" ht="17.100000000000001" customHeight="1" x14ac:dyDescent="0.45">
      <c r="Q9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2" spans="17:17" ht="17.100000000000001" customHeight="1" x14ac:dyDescent="0.45">
      <c r="Q9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3" spans="17:17" ht="17.100000000000001" customHeight="1" x14ac:dyDescent="0.45">
      <c r="Q9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4" spans="17:17" ht="17.100000000000001" customHeight="1" x14ac:dyDescent="0.45">
      <c r="Q9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5" spans="17:17" ht="17.100000000000001" customHeight="1" x14ac:dyDescent="0.45">
      <c r="Q9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6" spans="17:17" ht="17.100000000000001" customHeight="1" x14ac:dyDescent="0.45">
      <c r="Q9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7" spans="17:17" ht="17.100000000000001" customHeight="1" x14ac:dyDescent="0.45">
      <c r="Q9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8" spans="17:17" ht="17.100000000000001" customHeight="1" x14ac:dyDescent="0.45">
      <c r="Q9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09" spans="17:17" ht="17.100000000000001" customHeight="1" x14ac:dyDescent="0.45">
      <c r="Q9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0" spans="17:17" ht="17.100000000000001" customHeight="1" x14ac:dyDescent="0.45">
      <c r="Q9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1" spans="17:17" ht="17.100000000000001" customHeight="1" x14ac:dyDescent="0.45">
      <c r="Q9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2" spans="17:17" ht="17.100000000000001" customHeight="1" x14ac:dyDescent="0.45">
      <c r="Q9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3" spans="17:17" ht="17.100000000000001" customHeight="1" x14ac:dyDescent="0.45">
      <c r="Q9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4" spans="17:17" ht="17.100000000000001" customHeight="1" x14ac:dyDescent="0.45">
      <c r="Q9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5" spans="17:17" ht="17.100000000000001" customHeight="1" x14ac:dyDescent="0.45">
      <c r="Q9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6" spans="17:17" ht="17.100000000000001" customHeight="1" x14ac:dyDescent="0.45">
      <c r="Q9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7" spans="17:17" ht="17.100000000000001" customHeight="1" x14ac:dyDescent="0.45">
      <c r="Q9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8" spans="17:17" ht="17.100000000000001" customHeight="1" x14ac:dyDescent="0.45">
      <c r="Q9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19" spans="17:17" ht="17.100000000000001" customHeight="1" x14ac:dyDescent="0.45">
      <c r="Q9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0" spans="17:17" ht="17.100000000000001" customHeight="1" x14ac:dyDescent="0.45">
      <c r="Q9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1" spans="17:17" ht="17.100000000000001" customHeight="1" x14ac:dyDescent="0.45">
      <c r="Q9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2" spans="17:17" ht="17.100000000000001" customHeight="1" x14ac:dyDescent="0.45">
      <c r="Q9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3" spans="17:17" ht="17.100000000000001" customHeight="1" x14ac:dyDescent="0.45">
      <c r="Q9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4" spans="17:17" ht="17.100000000000001" customHeight="1" x14ac:dyDescent="0.45">
      <c r="Q9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5" spans="17:17" ht="17.100000000000001" customHeight="1" x14ac:dyDescent="0.45">
      <c r="Q9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6" spans="17:17" ht="17.100000000000001" customHeight="1" x14ac:dyDescent="0.45">
      <c r="Q9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7" spans="17:17" ht="17.100000000000001" customHeight="1" x14ac:dyDescent="0.45">
      <c r="Q9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8" spans="17:17" ht="17.100000000000001" customHeight="1" x14ac:dyDescent="0.45">
      <c r="Q9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29" spans="17:17" ht="17.100000000000001" customHeight="1" x14ac:dyDescent="0.45">
      <c r="Q9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0" spans="17:17" ht="17.100000000000001" customHeight="1" x14ac:dyDescent="0.45">
      <c r="Q9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1" spans="17:17" ht="17.100000000000001" customHeight="1" x14ac:dyDescent="0.45">
      <c r="Q9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2" spans="17:17" ht="17.100000000000001" customHeight="1" x14ac:dyDescent="0.45">
      <c r="Q9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3" spans="17:17" ht="17.100000000000001" customHeight="1" x14ac:dyDescent="0.45">
      <c r="Q9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4" spans="17:17" ht="17.100000000000001" customHeight="1" x14ac:dyDescent="0.45">
      <c r="Q9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5" spans="17:17" ht="17.100000000000001" customHeight="1" x14ac:dyDescent="0.45">
      <c r="Q9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6" spans="17:17" ht="17.100000000000001" customHeight="1" x14ac:dyDescent="0.45">
      <c r="Q9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7" spans="17:17" ht="17.100000000000001" customHeight="1" x14ac:dyDescent="0.45">
      <c r="Q9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8" spans="17:17" ht="17.100000000000001" customHeight="1" x14ac:dyDescent="0.45">
      <c r="Q9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39" spans="17:17" ht="17.100000000000001" customHeight="1" x14ac:dyDescent="0.45">
      <c r="Q9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0" spans="17:17" ht="17.100000000000001" customHeight="1" x14ac:dyDescent="0.45">
      <c r="Q9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1" spans="17:17" ht="17.100000000000001" customHeight="1" x14ac:dyDescent="0.45">
      <c r="Q9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2" spans="17:17" ht="17.100000000000001" customHeight="1" x14ac:dyDescent="0.45">
      <c r="Q9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3" spans="17:17" ht="17.100000000000001" customHeight="1" x14ac:dyDescent="0.45">
      <c r="Q9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4" spans="17:17" ht="17.100000000000001" customHeight="1" x14ac:dyDescent="0.45">
      <c r="Q9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5" spans="17:17" ht="17.100000000000001" customHeight="1" x14ac:dyDescent="0.45">
      <c r="Q9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6" spans="17:17" ht="17.100000000000001" customHeight="1" x14ac:dyDescent="0.45">
      <c r="Q9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7" spans="17:17" ht="17.100000000000001" customHeight="1" x14ac:dyDescent="0.45">
      <c r="Q9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8" spans="17:17" ht="17.100000000000001" customHeight="1" x14ac:dyDescent="0.45">
      <c r="Q9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49" spans="17:17" ht="17.100000000000001" customHeight="1" x14ac:dyDescent="0.45">
      <c r="Q9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0" spans="17:17" ht="17.100000000000001" customHeight="1" x14ac:dyDescent="0.45">
      <c r="Q9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1" spans="17:17" ht="17.100000000000001" customHeight="1" x14ac:dyDescent="0.45">
      <c r="Q9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2" spans="17:17" ht="17.100000000000001" customHeight="1" x14ac:dyDescent="0.45">
      <c r="Q9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3" spans="17:17" ht="17.100000000000001" customHeight="1" x14ac:dyDescent="0.45">
      <c r="Q9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4" spans="17:17" ht="17.100000000000001" customHeight="1" x14ac:dyDescent="0.45">
      <c r="Q9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5" spans="17:17" ht="17.100000000000001" customHeight="1" x14ac:dyDescent="0.45">
      <c r="Q9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6" spans="17:17" ht="17.100000000000001" customHeight="1" x14ac:dyDescent="0.45">
      <c r="Q9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7" spans="17:17" ht="17.100000000000001" customHeight="1" x14ac:dyDescent="0.45">
      <c r="Q9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8" spans="17:17" ht="17.100000000000001" customHeight="1" x14ac:dyDescent="0.45">
      <c r="Q9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59" spans="17:17" ht="17.100000000000001" customHeight="1" x14ac:dyDescent="0.45">
      <c r="Q9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0" spans="17:17" ht="17.100000000000001" customHeight="1" x14ac:dyDescent="0.45">
      <c r="Q9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1" spans="17:17" ht="17.100000000000001" customHeight="1" x14ac:dyDescent="0.45">
      <c r="Q9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2" spans="17:17" ht="17.100000000000001" customHeight="1" x14ac:dyDescent="0.45">
      <c r="Q9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3" spans="17:17" ht="17.100000000000001" customHeight="1" x14ac:dyDescent="0.45">
      <c r="Q9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4" spans="17:17" ht="17.100000000000001" customHeight="1" x14ac:dyDescent="0.45">
      <c r="Q9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5" spans="17:17" ht="17.100000000000001" customHeight="1" x14ac:dyDescent="0.45">
      <c r="Q9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6" spans="17:17" ht="17.100000000000001" customHeight="1" x14ac:dyDescent="0.45">
      <c r="Q9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7" spans="17:17" ht="17.100000000000001" customHeight="1" x14ac:dyDescent="0.45">
      <c r="Q9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8" spans="17:17" ht="17.100000000000001" customHeight="1" x14ac:dyDescent="0.45">
      <c r="Q9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69" spans="17:17" ht="17.100000000000001" customHeight="1" x14ac:dyDescent="0.45">
      <c r="Q9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0" spans="17:17" ht="17.100000000000001" customHeight="1" x14ac:dyDescent="0.45">
      <c r="Q9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1" spans="17:17" ht="17.100000000000001" customHeight="1" x14ac:dyDescent="0.45">
      <c r="Q9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2" spans="17:17" ht="17.100000000000001" customHeight="1" x14ac:dyDescent="0.45">
      <c r="Q9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3" spans="17:17" ht="17.100000000000001" customHeight="1" x14ac:dyDescent="0.45">
      <c r="Q9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4" spans="17:17" ht="17.100000000000001" customHeight="1" x14ac:dyDescent="0.45">
      <c r="Q9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5" spans="17:17" ht="17.100000000000001" customHeight="1" x14ac:dyDescent="0.45">
      <c r="Q9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6" spans="17:17" ht="17.100000000000001" customHeight="1" x14ac:dyDescent="0.45">
      <c r="Q9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7" spans="17:17" ht="17.100000000000001" customHeight="1" x14ac:dyDescent="0.45">
      <c r="Q9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8" spans="17:17" ht="17.100000000000001" customHeight="1" x14ac:dyDescent="0.45">
      <c r="Q9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79" spans="17:17" ht="17.100000000000001" customHeight="1" x14ac:dyDescent="0.45">
      <c r="Q9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0" spans="17:17" ht="17.100000000000001" customHeight="1" x14ac:dyDescent="0.45">
      <c r="Q9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1" spans="17:17" ht="17.100000000000001" customHeight="1" x14ac:dyDescent="0.45">
      <c r="Q9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2" spans="17:17" ht="17.100000000000001" customHeight="1" x14ac:dyDescent="0.45">
      <c r="Q9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3" spans="17:17" ht="17.100000000000001" customHeight="1" x14ac:dyDescent="0.45">
      <c r="Q9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4" spans="17:17" ht="17.100000000000001" customHeight="1" x14ac:dyDescent="0.45">
      <c r="Q9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5" spans="17:17" ht="17.100000000000001" customHeight="1" x14ac:dyDescent="0.45">
      <c r="Q9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6" spans="17:17" ht="17.100000000000001" customHeight="1" x14ac:dyDescent="0.45">
      <c r="Q9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7" spans="17:17" ht="17.100000000000001" customHeight="1" x14ac:dyDescent="0.45">
      <c r="Q9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8" spans="17:17" ht="17.100000000000001" customHeight="1" x14ac:dyDescent="0.45">
      <c r="Q9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89" spans="17:17" ht="17.100000000000001" customHeight="1" x14ac:dyDescent="0.45">
      <c r="Q9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0" spans="17:17" ht="17.100000000000001" customHeight="1" x14ac:dyDescent="0.45">
      <c r="Q9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1" spans="17:17" ht="17.100000000000001" customHeight="1" x14ac:dyDescent="0.45">
      <c r="Q9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2" spans="17:17" ht="17.100000000000001" customHeight="1" x14ac:dyDescent="0.45">
      <c r="Q9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3" spans="17:17" ht="17.100000000000001" customHeight="1" x14ac:dyDescent="0.45">
      <c r="Q9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4" spans="17:17" ht="17.100000000000001" customHeight="1" x14ac:dyDescent="0.45">
      <c r="Q9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5" spans="17:17" ht="17.100000000000001" customHeight="1" x14ac:dyDescent="0.45">
      <c r="Q9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6" spans="17:17" ht="17.100000000000001" customHeight="1" x14ac:dyDescent="0.45">
      <c r="Q9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7" spans="17:17" ht="17.100000000000001" customHeight="1" x14ac:dyDescent="0.45">
      <c r="Q9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8" spans="17:17" ht="17.100000000000001" customHeight="1" x14ac:dyDescent="0.45">
      <c r="Q9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99" spans="17:17" ht="17.100000000000001" customHeight="1" x14ac:dyDescent="0.45">
      <c r="Q9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0" spans="17:17" ht="17.100000000000001" customHeight="1" x14ac:dyDescent="0.45">
      <c r="Q10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1" spans="17:17" ht="17.100000000000001" customHeight="1" x14ac:dyDescent="0.45">
      <c r="Q10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2" spans="17:17" ht="17.100000000000001" customHeight="1" x14ac:dyDescent="0.45">
      <c r="Q10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3" spans="17:17" ht="17.100000000000001" customHeight="1" x14ac:dyDescent="0.45">
      <c r="Q10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4" spans="17:17" ht="17.100000000000001" customHeight="1" x14ac:dyDescent="0.45">
      <c r="Q10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5" spans="17:17" ht="17.100000000000001" customHeight="1" x14ac:dyDescent="0.45">
      <c r="Q10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6" spans="17:17" ht="17.100000000000001" customHeight="1" x14ac:dyDescent="0.45">
      <c r="Q10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7" spans="17:17" ht="17.100000000000001" customHeight="1" x14ac:dyDescent="0.45">
      <c r="Q10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8" spans="17:17" ht="17.100000000000001" customHeight="1" x14ac:dyDescent="0.45">
      <c r="Q10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09" spans="17:17" ht="17.100000000000001" customHeight="1" x14ac:dyDescent="0.45">
      <c r="Q10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0" spans="17:17" ht="17.100000000000001" customHeight="1" x14ac:dyDescent="0.45">
      <c r="Q10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1" spans="17:17" ht="17.100000000000001" customHeight="1" x14ac:dyDescent="0.45">
      <c r="Q10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2" spans="17:17" ht="17.100000000000001" customHeight="1" x14ac:dyDescent="0.45">
      <c r="Q10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3" spans="17:17" ht="17.100000000000001" customHeight="1" x14ac:dyDescent="0.45">
      <c r="Q10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4" spans="17:17" ht="17.100000000000001" customHeight="1" x14ac:dyDescent="0.45">
      <c r="Q10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5" spans="17:17" ht="17.100000000000001" customHeight="1" x14ac:dyDescent="0.45">
      <c r="Q10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6" spans="17:17" ht="17.100000000000001" customHeight="1" x14ac:dyDescent="0.45">
      <c r="Q10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7" spans="17:17" ht="17.100000000000001" customHeight="1" x14ac:dyDescent="0.45">
      <c r="Q10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8" spans="17:17" ht="17.100000000000001" customHeight="1" x14ac:dyDescent="0.45">
      <c r="Q10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19" spans="17:17" ht="17.100000000000001" customHeight="1" x14ac:dyDescent="0.45">
      <c r="Q10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0" spans="17:17" ht="17.100000000000001" customHeight="1" x14ac:dyDescent="0.45">
      <c r="Q10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1" spans="17:17" ht="17.100000000000001" customHeight="1" x14ac:dyDescent="0.45">
      <c r="Q10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2" spans="17:17" ht="17.100000000000001" customHeight="1" x14ac:dyDescent="0.45">
      <c r="Q10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3" spans="17:17" ht="17.100000000000001" customHeight="1" x14ac:dyDescent="0.45">
      <c r="Q10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4" spans="17:17" ht="17.100000000000001" customHeight="1" x14ac:dyDescent="0.45">
      <c r="Q10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5" spans="17:17" ht="17.100000000000001" customHeight="1" x14ac:dyDescent="0.45">
      <c r="Q10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6" spans="17:17" ht="17.100000000000001" customHeight="1" x14ac:dyDescent="0.45">
      <c r="Q10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7" spans="17:17" ht="17.100000000000001" customHeight="1" x14ac:dyDescent="0.45">
      <c r="Q10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8" spans="17:17" ht="17.100000000000001" customHeight="1" x14ac:dyDescent="0.45">
      <c r="Q10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29" spans="17:17" ht="17.100000000000001" customHeight="1" x14ac:dyDescent="0.45">
      <c r="Q10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0" spans="17:17" ht="17.100000000000001" customHeight="1" x14ac:dyDescent="0.45">
      <c r="Q10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1" spans="17:17" ht="17.100000000000001" customHeight="1" x14ac:dyDescent="0.45">
      <c r="Q10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2" spans="17:17" ht="17.100000000000001" customHeight="1" x14ac:dyDescent="0.45">
      <c r="Q10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3" spans="17:17" ht="17.100000000000001" customHeight="1" x14ac:dyDescent="0.45">
      <c r="Q10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4" spans="17:17" ht="17.100000000000001" customHeight="1" x14ac:dyDescent="0.45">
      <c r="Q10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5" spans="17:17" ht="17.100000000000001" customHeight="1" x14ac:dyDescent="0.45">
      <c r="Q10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6" spans="17:17" ht="17.100000000000001" customHeight="1" x14ac:dyDescent="0.45">
      <c r="Q10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7" spans="17:17" ht="17.100000000000001" customHeight="1" x14ac:dyDescent="0.45">
      <c r="Q10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8" spans="17:17" ht="17.100000000000001" customHeight="1" x14ac:dyDescent="0.45">
      <c r="Q10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39" spans="17:17" ht="17.100000000000001" customHeight="1" x14ac:dyDescent="0.45">
      <c r="Q10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0" spans="17:17" ht="17.100000000000001" customHeight="1" x14ac:dyDescent="0.45">
      <c r="Q10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1" spans="17:17" ht="17.100000000000001" customHeight="1" x14ac:dyDescent="0.45">
      <c r="Q10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2" spans="17:17" ht="17.100000000000001" customHeight="1" x14ac:dyDescent="0.45">
      <c r="Q10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3" spans="17:17" ht="17.100000000000001" customHeight="1" x14ac:dyDescent="0.45">
      <c r="Q10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4" spans="17:17" ht="17.100000000000001" customHeight="1" x14ac:dyDescent="0.45">
      <c r="Q10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5" spans="17:17" ht="17.100000000000001" customHeight="1" x14ac:dyDescent="0.45">
      <c r="Q10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6" spans="17:17" ht="17.100000000000001" customHeight="1" x14ac:dyDescent="0.45">
      <c r="Q10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7" spans="17:17" ht="17.100000000000001" customHeight="1" x14ac:dyDescent="0.45">
      <c r="Q10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8" spans="17:17" ht="17.100000000000001" customHeight="1" x14ac:dyDescent="0.45">
      <c r="Q10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49" spans="17:17" ht="17.100000000000001" customHeight="1" x14ac:dyDescent="0.45">
      <c r="Q10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0" spans="17:17" ht="17.100000000000001" customHeight="1" x14ac:dyDescent="0.45">
      <c r="Q10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1" spans="17:17" ht="17.100000000000001" customHeight="1" x14ac:dyDescent="0.45">
      <c r="Q10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2" spans="17:17" ht="17.100000000000001" customHeight="1" x14ac:dyDescent="0.45">
      <c r="Q10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3" spans="17:17" ht="17.100000000000001" customHeight="1" x14ac:dyDescent="0.45">
      <c r="Q10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4" spans="17:17" ht="17.100000000000001" customHeight="1" x14ac:dyDescent="0.45">
      <c r="Q10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5" spans="17:17" ht="17.100000000000001" customHeight="1" x14ac:dyDescent="0.45">
      <c r="Q10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6" spans="17:17" ht="17.100000000000001" customHeight="1" x14ac:dyDescent="0.45">
      <c r="Q10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7" spans="17:17" ht="17.100000000000001" customHeight="1" x14ac:dyDescent="0.45">
      <c r="Q10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8" spans="17:17" ht="17.100000000000001" customHeight="1" x14ac:dyDescent="0.45">
      <c r="Q10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59" spans="17:17" ht="17.100000000000001" customHeight="1" x14ac:dyDescent="0.45">
      <c r="Q10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0" spans="17:17" ht="17.100000000000001" customHeight="1" x14ac:dyDescent="0.45">
      <c r="Q10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1" spans="17:17" ht="17.100000000000001" customHeight="1" x14ac:dyDescent="0.45">
      <c r="Q10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2" spans="17:17" ht="17.100000000000001" customHeight="1" x14ac:dyDescent="0.45">
      <c r="Q10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3" spans="17:17" ht="17.100000000000001" customHeight="1" x14ac:dyDescent="0.45">
      <c r="Q10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4" spans="17:17" ht="17.100000000000001" customHeight="1" x14ac:dyDescent="0.45">
      <c r="Q10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5" spans="17:17" ht="17.100000000000001" customHeight="1" x14ac:dyDescent="0.45">
      <c r="Q10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6" spans="17:17" ht="17.100000000000001" customHeight="1" x14ac:dyDescent="0.45">
      <c r="Q10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7" spans="17:17" ht="17.100000000000001" customHeight="1" x14ac:dyDescent="0.45">
      <c r="Q10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8" spans="17:17" ht="17.100000000000001" customHeight="1" x14ac:dyDescent="0.45">
      <c r="Q10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69" spans="17:17" ht="17.100000000000001" customHeight="1" x14ac:dyDescent="0.45">
      <c r="Q10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0" spans="17:17" ht="17.100000000000001" customHeight="1" x14ac:dyDescent="0.45">
      <c r="Q10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1" spans="17:17" ht="17.100000000000001" customHeight="1" x14ac:dyDescent="0.45">
      <c r="Q10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2" spans="17:17" ht="17.100000000000001" customHeight="1" x14ac:dyDescent="0.45">
      <c r="Q10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3" spans="17:17" ht="17.100000000000001" customHeight="1" x14ac:dyDescent="0.45">
      <c r="Q10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4" spans="17:17" ht="17.100000000000001" customHeight="1" x14ac:dyDescent="0.45">
      <c r="Q10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5" spans="17:17" ht="17.100000000000001" customHeight="1" x14ac:dyDescent="0.45">
      <c r="Q10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6" spans="17:17" ht="17.100000000000001" customHeight="1" x14ac:dyDescent="0.45">
      <c r="Q10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7" spans="17:17" ht="17.100000000000001" customHeight="1" x14ac:dyDescent="0.45">
      <c r="Q10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8" spans="17:17" ht="17.100000000000001" customHeight="1" x14ac:dyDescent="0.45">
      <c r="Q10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79" spans="17:17" ht="17.100000000000001" customHeight="1" x14ac:dyDescent="0.45">
      <c r="Q10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0" spans="17:17" ht="17.100000000000001" customHeight="1" x14ac:dyDescent="0.45">
      <c r="Q10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1" spans="17:17" ht="17.100000000000001" customHeight="1" x14ac:dyDescent="0.45">
      <c r="Q10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2" spans="17:17" ht="17.100000000000001" customHeight="1" x14ac:dyDescent="0.45">
      <c r="Q10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3" spans="17:17" ht="17.100000000000001" customHeight="1" x14ac:dyDescent="0.45">
      <c r="Q10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4" spans="17:17" ht="17.100000000000001" customHeight="1" x14ac:dyDescent="0.45">
      <c r="Q10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5" spans="17:17" ht="17.100000000000001" customHeight="1" x14ac:dyDescent="0.45">
      <c r="Q10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6" spans="17:17" ht="17.100000000000001" customHeight="1" x14ac:dyDescent="0.45">
      <c r="Q10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7" spans="17:17" ht="17.100000000000001" customHeight="1" x14ac:dyDescent="0.45">
      <c r="Q10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8" spans="17:17" ht="17.100000000000001" customHeight="1" x14ac:dyDescent="0.45">
      <c r="Q10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89" spans="17:17" ht="17.100000000000001" customHeight="1" x14ac:dyDescent="0.45">
      <c r="Q10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0" spans="17:17" ht="17.100000000000001" customHeight="1" x14ac:dyDescent="0.45">
      <c r="Q10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1" spans="17:17" ht="17.100000000000001" customHeight="1" x14ac:dyDescent="0.45">
      <c r="Q10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2" spans="17:17" ht="17.100000000000001" customHeight="1" x14ac:dyDescent="0.45">
      <c r="Q10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3" spans="17:17" ht="17.100000000000001" customHeight="1" x14ac:dyDescent="0.45">
      <c r="Q10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4" spans="17:17" ht="17.100000000000001" customHeight="1" x14ac:dyDescent="0.45">
      <c r="Q10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5" spans="17:17" ht="17.100000000000001" customHeight="1" x14ac:dyDescent="0.45">
      <c r="Q10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6" spans="17:17" ht="17.100000000000001" customHeight="1" x14ac:dyDescent="0.45">
      <c r="Q10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7" spans="17:17" ht="17.100000000000001" customHeight="1" x14ac:dyDescent="0.45">
      <c r="Q10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8" spans="17:17" ht="17.100000000000001" customHeight="1" x14ac:dyDescent="0.45">
      <c r="Q10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099" spans="17:17" ht="17.100000000000001" customHeight="1" x14ac:dyDescent="0.45">
      <c r="Q10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0" spans="17:17" ht="17.100000000000001" customHeight="1" x14ac:dyDescent="0.45">
      <c r="Q11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1" spans="17:17" ht="17.100000000000001" customHeight="1" x14ac:dyDescent="0.45">
      <c r="Q11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2" spans="17:17" ht="17.100000000000001" customHeight="1" x14ac:dyDescent="0.45">
      <c r="Q11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3" spans="17:17" ht="17.100000000000001" customHeight="1" x14ac:dyDescent="0.45">
      <c r="Q11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4" spans="17:17" ht="17.100000000000001" customHeight="1" x14ac:dyDescent="0.45">
      <c r="Q11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5" spans="17:17" ht="17.100000000000001" customHeight="1" x14ac:dyDescent="0.45">
      <c r="Q11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6" spans="17:17" ht="17.100000000000001" customHeight="1" x14ac:dyDescent="0.45">
      <c r="Q11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7" spans="17:17" ht="17.100000000000001" customHeight="1" x14ac:dyDescent="0.45">
      <c r="Q11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8" spans="17:17" ht="17.100000000000001" customHeight="1" x14ac:dyDescent="0.45">
      <c r="Q11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09" spans="17:17" ht="17.100000000000001" customHeight="1" x14ac:dyDescent="0.45">
      <c r="Q11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0" spans="17:17" ht="17.100000000000001" customHeight="1" x14ac:dyDescent="0.45">
      <c r="Q11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1" spans="17:17" ht="17.100000000000001" customHeight="1" x14ac:dyDescent="0.45">
      <c r="Q11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2" spans="17:17" ht="17.100000000000001" customHeight="1" x14ac:dyDescent="0.45">
      <c r="Q11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3" spans="17:17" ht="17.100000000000001" customHeight="1" x14ac:dyDescent="0.45">
      <c r="Q11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4" spans="17:17" ht="17.100000000000001" customHeight="1" x14ac:dyDescent="0.45">
      <c r="Q11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5" spans="17:17" ht="17.100000000000001" customHeight="1" x14ac:dyDescent="0.45">
      <c r="Q11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6" spans="17:17" ht="17.100000000000001" customHeight="1" x14ac:dyDescent="0.45">
      <c r="Q11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7" spans="17:17" ht="17.100000000000001" customHeight="1" x14ac:dyDescent="0.45">
      <c r="Q11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8" spans="17:17" ht="17.100000000000001" customHeight="1" x14ac:dyDescent="0.45">
      <c r="Q11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19" spans="17:17" ht="17.100000000000001" customHeight="1" x14ac:dyDescent="0.45">
      <c r="Q11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0" spans="17:17" ht="17.100000000000001" customHeight="1" x14ac:dyDescent="0.45">
      <c r="Q11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1" spans="17:17" ht="17.100000000000001" customHeight="1" x14ac:dyDescent="0.45">
      <c r="Q11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2" spans="17:17" ht="17.100000000000001" customHeight="1" x14ac:dyDescent="0.45">
      <c r="Q11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3" spans="17:17" ht="17.100000000000001" customHeight="1" x14ac:dyDescent="0.45">
      <c r="Q11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4" spans="17:17" ht="17.100000000000001" customHeight="1" x14ac:dyDescent="0.45">
      <c r="Q11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5" spans="17:17" ht="17.100000000000001" customHeight="1" x14ac:dyDescent="0.45">
      <c r="Q11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6" spans="17:17" ht="17.100000000000001" customHeight="1" x14ac:dyDescent="0.45">
      <c r="Q11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7" spans="17:17" ht="17.100000000000001" customHeight="1" x14ac:dyDescent="0.45">
      <c r="Q11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8" spans="17:17" ht="17.100000000000001" customHeight="1" x14ac:dyDescent="0.45">
      <c r="Q11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29" spans="17:17" ht="17.100000000000001" customHeight="1" x14ac:dyDescent="0.45">
      <c r="Q11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0" spans="17:17" ht="17.100000000000001" customHeight="1" x14ac:dyDescent="0.45">
      <c r="Q11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1" spans="17:17" ht="17.100000000000001" customHeight="1" x14ac:dyDescent="0.45">
      <c r="Q11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2" spans="17:17" ht="17.100000000000001" customHeight="1" x14ac:dyDescent="0.45">
      <c r="Q11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3" spans="17:17" ht="17.100000000000001" customHeight="1" x14ac:dyDescent="0.45">
      <c r="Q11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4" spans="17:17" ht="17.100000000000001" customHeight="1" x14ac:dyDescent="0.45">
      <c r="Q11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5" spans="17:17" ht="17.100000000000001" customHeight="1" x14ac:dyDescent="0.45">
      <c r="Q11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6" spans="17:17" ht="17.100000000000001" customHeight="1" x14ac:dyDescent="0.45">
      <c r="Q11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7" spans="17:17" ht="17.100000000000001" customHeight="1" x14ac:dyDescent="0.45">
      <c r="Q11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8" spans="17:17" ht="17.100000000000001" customHeight="1" x14ac:dyDescent="0.45">
      <c r="Q11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39" spans="17:17" ht="17.100000000000001" customHeight="1" x14ac:dyDescent="0.45">
      <c r="Q11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0" spans="17:17" ht="17.100000000000001" customHeight="1" x14ac:dyDescent="0.45">
      <c r="Q11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1" spans="17:17" ht="17.100000000000001" customHeight="1" x14ac:dyDescent="0.45">
      <c r="Q11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2" spans="17:17" ht="17.100000000000001" customHeight="1" x14ac:dyDescent="0.45">
      <c r="Q11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3" spans="17:17" ht="17.100000000000001" customHeight="1" x14ac:dyDescent="0.45">
      <c r="Q11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4" spans="17:17" ht="17.100000000000001" customHeight="1" x14ac:dyDescent="0.45">
      <c r="Q11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5" spans="17:17" ht="17.100000000000001" customHeight="1" x14ac:dyDescent="0.45">
      <c r="Q11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6" spans="17:17" ht="17.100000000000001" customHeight="1" x14ac:dyDescent="0.45">
      <c r="Q11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7" spans="17:17" ht="17.100000000000001" customHeight="1" x14ac:dyDescent="0.45">
      <c r="Q11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8" spans="17:17" ht="17.100000000000001" customHeight="1" x14ac:dyDescent="0.45">
      <c r="Q11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49" spans="17:17" ht="17.100000000000001" customHeight="1" x14ac:dyDescent="0.45">
      <c r="Q11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0" spans="17:17" ht="17.100000000000001" customHeight="1" x14ac:dyDescent="0.45">
      <c r="Q11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1" spans="17:17" ht="17.100000000000001" customHeight="1" x14ac:dyDescent="0.45">
      <c r="Q11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2" spans="17:17" ht="17.100000000000001" customHeight="1" x14ac:dyDescent="0.45">
      <c r="Q11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3" spans="17:17" ht="17.100000000000001" customHeight="1" x14ac:dyDescent="0.45">
      <c r="Q11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4" spans="17:17" ht="17.100000000000001" customHeight="1" x14ac:dyDescent="0.45">
      <c r="Q11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5" spans="17:17" ht="17.100000000000001" customHeight="1" x14ac:dyDescent="0.45">
      <c r="Q11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6" spans="17:17" ht="17.100000000000001" customHeight="1" x14ac:dyDescent="0.45">
      <c r="Q11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7" spans="17:17" ht="17.100000000000001" customHeight="1" x14ac:dyDescent="0.45">
      <c r="Q11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8" spans="17:17" ht="17.100000000000001" customHeight="1" x14ac:dyDescent="0.45">
      <c r="Q11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59" spans="17:17" ht="17.100000000000001" customHeight="1" x14ac:dyDescent="0.45">
      <c r="Q11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0" spans="17:17" ht="17.100000000000001" customHeight="1" x14ac:dyDescent="0.45">
      <c r="Q11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1" spans="17:17" ht="17.100000000000001" customHeight="1" x14ac:dyDescent="0.45">
      <c r="Q11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2" spans="17:17" ht="17.100000000000001" customHeight="1" x14ac:dyDescent="0.45">
      <c r="Q11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3" spans="17:17" ht="17.100000000000001" customHeight="1" x14ac:dyDescent="0.45">
      <c r="Q11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4" spans="17:17" ht="17.100000000000001" customHeight="1" x14ac:dyDescent="0.45">
      <c r="Q11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5" spans="17:17" ht="17.100000000000001" customHeight="1" x14ac:dyDescent="0.45">
      <c r="Q11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6" spans="17:17" ht="17.100000000000001" customHeight="1" x14ac:dyDescent="0.45">
      <c r="Q11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7" spans="17:17" ht="17.100000000000001" customHeight="1" x14ac:dyDescent="0.45">
      <c r="Q11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8" spans="17:17" ht="17.100000000000001" customHeight="1" x14ac:dyDescent="0.45">
      <c r="Q11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69" spans="17:17" ht="17.100000000000001" customHeight="1" x14ac:dyDescent="0.45">
      <c r="Q11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0" spans="17:17" ht="17.100000000000001" customHeight="1" x14ac:dyDescent="0.45">
      <c r="Q11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1" spans="17:17" ht="17.100000000000001" customHeight="1" x14ac:dyDescent="0.45">
      <c r="Q11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2" spans="17:17" ht="17.100000000000001" customHeight="1" x14ac:dyDescent="0.45">
      <c r="Q11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3" spans="17:17" ht="17.100000000000001" customHeight="1" x14ac:dyDescent="0.45">
      <c r="Q11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4" spans="17:17" ht="17.100000000000001" customHeight="1" x14ac:dyDescent="0.45">
      <c r="Q11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5" spans="17:17" ht="17.100000000000001" customHeight="1" x14ac:dyDescent="0.45">
      <c r="Q11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6" spans="17:17" ht="17.100000000000001" customHeight="1" x14ac:dyDescent="0.45">
      <c r="Q11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7" spans="17:17" ht="17.100000000000001" customHeight="1" x14ac:dyDescent="0.45">
      <c r="Q11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8" spans="17:17" ht="17.100000000000001" customHeight="1" x14ac:dyDescent="0.45">
      <c r="Q11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79" spans="17:17" ht="17.100000000000001" customHeight="1" x14ac:dyDescent="0.45">
      <c r="Q11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0" spans="17:17" ht="17.100000000000001" customHeight="1" x14ac:dyDescent="0.45">
      <c r="Q11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1" spans="17:17" ht="17.100000000000001" customHeight="1" x14ac:dyDescent="0.45">
      <c r="Q11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2" spans="17:17" ht="17.100000000000001" customHeight="1" x14ac:dyDescent="0.45">
      <c r="Q11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3" spans="17:17" ht="17.100000000000001" customHeight="1" x14ac:dyDescent="0.45">
      <c r="Q11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4" spans="17:17" ht="17.100000000000001" customHeight="1" x14ac:dyDescent="0.45">
      <c r="Q11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5" spans="17:17" ht="17.100000000000001" customHeight="1" x14ac:dyDescent="0.45">
      <c r="Q11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6" spans="17:17" ht="17.100000000000001" customHeight="1" x14ac:dyDescent="0.45">
      <c r="Q11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7" spans="17:17" ht="17.100000000000001" customHeight="1" x14ac:dyDescent="0.45">
      <c r="Q11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8" spans="17:17" ht="17.100000000000001" customHeight="1" x14ac:dyDescent="0.45">
      <c r="Q11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89" spans="17:17" ht="17.100000000000001" customHeight="1" x14ac:dyDescent="0.45">
      <c r="Q11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0" spans="17:17" ht="17.100000000000001" customHeight="1" x14ac:dyDescent="0.45">
      <c r="Q11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1" spans="17:17" ht="17.100000000000001" customHeight="1" x14ac:dyDescent="0.45">
      <c r="Q11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2" spans="17:17" ht="17.100000000000001" customHeight="1" x14ac:dyDescent="0.45">
      <c r="Q11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3" spans="17:17" ht="17.100000000000001" customHeight="1" x14ac:dyDescent="0.45">
      <c r="Q11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4" spans="17:17" ht="17.100000000000001" customHeight="1" x14ac:dyDescent="0.45">
      <c r="Q11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5" spans="17:17" ht="17.100000000000001" customHeight="1" x14ac:dyDescent="0.45">
      <c r="Q11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6" spans="17:17" ht="17.100000000000001" customHeight="1" x14ac:dyDescent="0.45">
      <c r="Q11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7" spans="17:17" ht="17.100000000000001" customHeight="1" x14ac:dyDescent="0.45">
      <c r="Q11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8" spans="17:17" ht="17.100000000000001" customHeight="1" x14ac:dyDescent="0.45">
      <c r="Q11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199" spans="17:17" ht="17.100000000000001" customHeight="1" x14ac:dyDescent="0.45">
      <c r="Q11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0" spans="17:17" ht="17.100000000000001" customHeight="1" x14ac:dyDescent="0.45">
      <c r="Q12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1" spans="17:17" ht="17.100000000000001" customHeight="1" x14ac:dyDescent="0.45">
      <c r="Q12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2" spans="17:17" ht="17.100000000000001" customHeight="1" x14ac:dyDescent="0.45">
      <c r="Q12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3" spans="17:17" ht="17.100000000000001" customHeight="1" x14ac:dyDescent="0.45">
      <c r="Q12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4" spans="17:17" ht="17.100000000000001" customHeight="1" x14ac:dyDescent="0.45">
      <c r="Q12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5" spans="17:17" ht="17.100000000000001" customHeight="1" x14ac:dyDescent="0.45">
      <c r="Q12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6" spans="17:17" ht="17.100000000000001" customHeight="1" x14ac:dyDescent="0.45">
      <c r="Q12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7" spans="17:17" ht="17.100000000000001" customHeight="1" x14ac:dyDescent="0.45">
      <c r="Q12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8" spans="17:17" ht="17.100000000000001" customHeight="1" x14ac:dyDescent="0.45">
      <c r="Q12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09" spans="17:17" ht="17.100000000000001" customHeight="1" x14ac:dyDescent="0.45">
      <c r="Q12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0" spans="17:17" ht="17.100000000000001" customHeight="1" x14ac:dyDescent="0.45">
      <c r="Q12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1" spans="17:17" ht="17.100000000000001" customHeight="1" x14ac:dyDescent="0.45">
      <c r="Q12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2" spans="17:17" ht="17.100000000000001" customHeight="1" x14ac:dyDescent="0.45">
      <c r="Q12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3" spans="17:17" ht="17.100000000000001" customHeight="1" x14ac:dyDescent="0.45">
      <c r="Q12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4" spans="17:17" ht="17.100000000000001" customHeight="1" x14ac:dyDescent="0.45">
      <c r="Q12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5" spans="17:17" ht="17.100000000000001" customHeight="1" x14ac:dyDescent="0.45">
      <c r="Q12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6" spans="17:17" ht="17.100000000000001" customHeight="1" x14ac:dyDescent="0.45">
      <c r="Q12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7" spans="17:17" ht="17.100000000000001" customHeight="1" x14ac:dyDescent="0.45">
      <c r="Q12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8" spans="17:17" ht="17.100000000000001" customHeight="1" x14ac:dyDescent="0.45">
      <c r="Q12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19" spans="17:17" ht="17.100000000000001" customHeight="1" x14ac:dyDescent="0.45">
      <c r="Q12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0" spans="17:17" ht="17.100000000000001" customHeight="1" x14ac:dyDescent="0.45">
      <c r="Q12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1" spans="17:17" ht="17.100000000000001" customHeight="1" x14ac:dyDescent="0.45">
      <c r="Q12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2" spans="17:17" ht="17.100000000000001" customHeight="1" x14ac:dyDescent="0.45">
      <c r="Q12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3" spans="17:17" ht="17.100000000000001" customHeight="1" x14ac:dyDescent="0.45">
      <c r="Q12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4" spans="17:17" ht="17.100000000000001" customHeight="1" x14ac:dyDescent="0.45">
      <c r="Q12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5" spans="17:17" ht="17.100000000000001" customHeight="1" x14ac:dyDescent="0.45">
      <c r="Q12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6" spans="17:17" ht="17.100000000000001" customHeight="1" x14ac:dyDescent="0.45">
      <c r="Q12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7" spans="17:17" ht="17.100000000000001" customHeight="1" x14ac:dyDescent="0.45">
      <c r="Q12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8" spans="17:17" ht="17.100000000000001" customHeight="1" x14ac:dyDescent="0.45">
      <c r="Q12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29" spans="17:17" ht="17.100000000000001" customHeight="1" x14ac:dyDescent="0.45">
      <c r="Q12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0" spans="17:17" ht="17.100000000000001" customHeight="1" x14ac:dyDescent="0.45">
      <c r="Q12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1" spans="17:17" ht="17.100000000000001" customHeight="1" x14ac:dyDescent="0.45">
      <c r="Q12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2" spans="17:17" ht="17.100000000000001" customHeight="1" x14ac:dyDescent="0.45">
      <c r="Q12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3" spans="17:17" ht="17.100000000000001" customHeight="1" x14ac:dyDescent="0.45">
      <c r="Q12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4" spans="17:17" ht="17.100000000000001" customHeight="1" x14ac:dyDescent="0.45">
      <c r="Q12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5" spans="17:17" ht="17.100000000000001" customHeight="1" x14ac:dyDescent="0.45">
      <c r="Q12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6" spans="17:17" ht="17.100000000000001" customHeight="1" x14ac:dyDescent="0.45">
      <c r="Q12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7" spans="17:17" ht="17.100000000000001" customHeight="1" x14ac:dyDescent="0.45">
      <c r="Q12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8" spans="17:17" ht="17.100000000000001" customHeight="1" x14ac:dyDescent="0.45">
      <c r="Q12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39" spans="17:17" ht="17.100000000000001" customHeight="1" x14ac:dyDescent="0.45">
      <c r="Q12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0" spans="17:17" ht="17.100000000000001" customHeight="1" x14ac:dyDescent="0.45">
      <c r="Q12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1" spans="17:17" ht="17.100000000000001" customHeight="1" x14ac:dyDescent="0.45">
      <c r="Q12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2" spans="17:17" ht="17.100000000000001" customHeight="1" x14ac:dyDescent="0.45">
      <c r="Q12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3" spans="17:17" ht="17.100000000000001" customHeight="1" x14ac:dyDescent="0.45">
      <c r="Q12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4" spans="17:17" ht="17.100000000000001" customHeight="1" x14ac:dyDescent="0.45">
      <c r="Q12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5" spans="17:17" ht="17.100000000000001" customHeight="1" x14ac:dyDescent="0.45">
      <c r="Q12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6" spans="17:17" ht="17.100000000000001" customHeight="1" x14ac:dyDescent="0.45">
      <c r="Q12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7" spans="17:17" ht="17.100000000000001" customHeight="1" x14ac:dyDescent="0.45">
      <c r="Q12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8" spans="17:17" ht="17.100000000000001" customHeight="1" x14ac:dyDescent="0.45">
      <c r="Q12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49" spans="17:17" ht="17.100000000000001" customHeight="1" x14ac:dyDescent="0.45">
      <c r="Q12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0" spans="17:17" ht="17.100000000000001" customHeight="1" x14ac:dyDescent="0.45">
      <c r="Q12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1" spans="17:17" ht="17.100000000000001" customHeight="1" x14ac:dyDescent="0.45">
      <c r="Q12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2" spans="17:17" ht="17.100000000000001" customHeight="1" x14ac:dyDescent="0.45">
      <c r="Q12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3" spans="17:17" ht="17.100000000000001" customHeight="1" x14ac:dyDescent="0.45">
      <c r="Q12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4" spans="17:17" ht="17.100000000000001" customHeight="1" x14ac:dyDescent="0.45">
      <c r="Q12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5" spans="17:17" ht="17.100000000000001" customHeight="1" x14ac:dyDescent="0.45">
      <c r="Q12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6" spans="17:17" ht="17.100000000000001" customHeight="1" x14ac:dyDescent="0.45">
      <c r="Q12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7" spans="17:17" ht="17.100000000000001" customHeight="1" x14ac:dyDescent="0.45">
      <c r="Q12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8" spans="17:17" ht="17.100000000000001" customHeight="1" x14ac:dyDescent="0.45">
      <c r="Q12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59" spans="17:17" ht="17.100000000000001" customHeight="1" x14ac:dyDescent="0.45">
      <c r="Q12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0" spans="17:17" ht="17.100000000000001" customHeight="1" x14ac:dyDescent="0.45">
      <c r="Q12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1" spans="17:17" ht="17.100000000000001" customHeight="1" x14ac:dyDescent="0.45">
      <c r="Q12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2" spans="17:17" ht="17.100000000000001" customHeight="1" x14ac:dyDescent="0.45">
      <c r="Q12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3" spans="17:17" ht="17.100000000000001" customHeight="1" x14ac:dyDescent="0.45">
      <c r="Q12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4" spans="17:17" ht="17.100000000000001" customHeight="1" x14ac:dyDescent="0.45">
      <c r="Q12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5" spans="17:17" ht="17.100000000000001" customHeight="1" x14ac:dyDescent="0.45">
      <c r="Q12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6" spans="17:17" ht="17.100000000000001" customHeight="1" x14ac:dyDescent="0.45">
      <c r="Q12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7" spans="17:17" ht="17.100000000000001" customHeight="1" x14ac:dyDescent="0.45">
      <c r="Q12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8" spans="17:17" ht="17.100000000000001" customHeight="1" x14ac:dyDescent="0.45">
      <c r="Q12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69" spans="17:17" ht="17.100000000000001" customHeight="1" x14ac:dyDescent="0.45">
      <c r="Q12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0" spans="17:17" ht="17.100000000000001" customHeight="1" x14ac:dyDescent="0.45">
      <c r="Q12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1" spans="17:17" ht="17.100000000000001" customHeight="1" x14ac:dyDescent="0.45">
      <c r="Q12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2" spans="17:17" ht="17.100000000000001" customHeight="1" x14ac:dyDescent="0.45">
      <c r="Q12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3" spans="17:17" ht="17.100000000000001" customHeight="1" x14ac:dyDescent="0.45">
      <c r="Q12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4" spans="17:17" ht="17.100000000000001" customHeight="1" x14ac:dyDescent="0.45">
      <c r="Q12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5" spans="17:17" ht="17.100000000000001" customHeight="1" x14ac:dyDescent="0.45">
      <c r="Q12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6" spans="17:17" ht="17.100000000000001" customHeight="1" x14ac:dyDescent="0.45">
      <c r="Q12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7" spans="17:17" ht="17.100000000000001" customHeight="1" x14ac:dyDescent="0.45">
      <c r="Q12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8" spans="17:17" ht="17.100000000000001" customHeight="1" x14ac:dyDescent="0.45">
      <c r="Q12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79" spans="17:17" ht="17.100000000000001" customHeight="1" x14ac:dyDescent="0.45">
      <c r="Q12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0" spans="17:17" ht="17.100000000000001" customHeight="1" x14ac:dyDescent="0.45">
      <c r="Q12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1" spans="17:17" ht="17.100000000000001" customHeight="1" x14ac:dyDescent="0.45">
      <c r="Q12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2" spans="17:17" ht="17.100000000000001" customHeight="1" x14ac:dyDescent="0.45">
      <c r="Q12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3" spans="17:17" ht="17.100000000000001" customHeight="1" x14ac:dyDescent="0.45">
      <c r="Q12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4" spans="17:17" ht="17.100000000000001" customHeight="1" x14ac:dyDescent="0.45">
      <c r="Q12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5" spans="17:17" ht="17.100000000000001" customHeight="1" x14ac:dyDescent="0.45">
      <c r="Q12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6" spans="17:17" ht="17.100000000000001" customHeight="1" x14ac:dyDescent="0.45">
      <c r="Q12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7" spans="17:17" ht="17.100000000000001" customHeight="1" x14ac:dyDescent="0.45">
      <c r="Q12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8" spans="17:17" ht="17.100000000000001" customHeight="1" x14ac:dyDescent="0.45">
      <c r="Q12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89" spans="17:17" ht="17.100000000000001" customHeight="1" x14ac:dyDescent="0.45">
      <c r="Q12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0" spans="17:17" ht="17.100000000000001" customHeight="1" x14ac:dyDescent="0.45">
      <c r="Q12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1" spans="17:17" ht="17.100000000000001" customHeight="1" x14ac:dyDescent="0.45">
      <c r="Q12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2" spans="17:17" ht="17.100000000000001" customHeight="1" x14ac:dyDescent="0.45">
      <c r="Q12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3" spans="17:17" ht="17.100000000000001" customHeight="1" x14ac:dyDescent="0.45">
      <c r="Q12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4" spans="17:17" ht="17.100000000000001" customHeight="1" x14ac:dyDescent="0.45">
      <c r="Q12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5" spans="17:17" ht="17.100000000000001" customHeight="1" x14ac:dyDescent="0.45">
      <c r="Q12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6" spans="17:17" ht="17.100000000000001" customHeight="1" x14ac:dyDescent="0.45">
      <c r="Q12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7" spans="17:17" ht="17.100000000000001" customHeight="1" x14ac:dyDescent="0.45">
      <c r="Q12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8" spans="17:17" ht="17.100000000000001" customHeight="1" x14ac:dyDescent="0.45">
      <c r="Q12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299" spans="17:17" ht="17.100000000000001" customHeight="1" x14ac:dyDescent="0.45">
      <c r="Q12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0" spans="17:17" ht="17.100000000000001" customHeight="1" x14ac:dyDescent="0.45">
      <c r="Q13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1" spans="17:17" ht="17.100000000000001" customHeight="1" x14ac:dyDescent="0.45">
      <c r="Q13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2" spans="17:17" ht="17.100000000000001" customHeight="1" x14ac:dyDescent="0.45">
      <c r="Q13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3" spans="17:17" ht="17.100000000000001" customHeight="1" x14ac:dyDescent="0.45">
      <c r="Q13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4" spans="17:17" ht="17.100000000000001" customHeight="1" x14ac:dyDescent="0.45">
      <c r="Q13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5" spans="17:17" ht="17.100000000000001" customHeight="1" x14ac:dyDescent="0.45">
      <c r="Q13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6" spans="17:17" ht="17.100000000000001" customHeight="1" x14ac:dyDescent="0.45">
      <c r="Q13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7" spans="17:17" ht="17.100000000000001" customHeight="1" x14ac:dyDescent="0.45">
      <c r="Q13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8" spans="17:17" ht="17.100000000000001" customHeight="1" x14ac:dyDescent="0.45">
      <c r="Q13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09" spans="17:17" ht="17.100000000000001" customHeight="1" x14ac:dyDescent="0.45">
      <c r="Q13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0" spans="17:17" ht="17.100000000000001" customHeight="1" x14ac:dyDescent="0.45">
      <c r="Q13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1" spans="17:17" ht="17.100000000000001" customHeight="1" x14ac:dyDescent="0.45">
      <c r="Q13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2" spans="17:17" ht="17.100000000000001" customHeight="1" x14ac:dyDescent="0.45">
      <c r="Q13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3" spans="17:17" ht="17.100000000000001" customHeight="1" x14ac:dyDescent="0.45">
      <c r="Q13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4" spans="17:17" ht="17.100000000000001" customHeight="1" x14ac:dyDescent="0.45">
      <c r="Q13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5" spans="17:17" ht="17.100000000000001" customHeight="1" x14ac:dyDescent="0.45">
      <c r="Q13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6" spans="17:17" ht="17.100000000000001" customHeight="1" x14ac:dyDescent="0.45">
      <c r="Q13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7" spans="17:17" ht="17.100000000000001" customHeight="1" x14ac:dyDescent="0.45">
      <c r="Q13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8" spans="17:17" ht="17.100000000000001" customHeight="1" x14ac:dyDescent="0.45">
      <c r="Q13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19" spans="17:17" ht="17.100000000000001" customHeight="1" x14ac:dyDescent="0.45">
      <c r="Q13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0" spans="17:17" ht="17.100000000000001" customHeight="1" x14ac:dyDescent="0.45">
      <c r="Q13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1" spans="17:17" ht="17.100000000000001" customHeight="1" x14ac:dyDescent="0.45">
      <c r="Q13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2" spans="17:17" ht="17.100000000000001" customHeight="1" x14ac:dyDescent="0.45">
      <c r="Q13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3" spans="17:17" ht="17.100000000000001" customHeight="1" x14ac:dyDescent="0.45">
      <c r="Q13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4" spans="17:17" ht="17.100000000000001" customHeight="1" x14ac:dyDescent="0.45">
      <c r="Q13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5" spans="17:17" ht="17.100000000000001" customHeight="1" x14ac:dyDescent="0.45">
      <c r="Q13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6" spans="17:17" ht="17.100000000000001" customHeight="1" x14ac:dyDescent="0.45">
      <c r="Q13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7" spans="17:17" ht="17.100000000000001" customHeight="1" x14ac:dyDescent="0.45">
      <c r="Q13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8" spans="17:17" ht="17.100000000000001" customHeight="1" x14ac:dyDescent="0.45">
      <c r="Q13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9" spans="17:17" ht="17.100000000000001" customHeight="1" x14ac:dyDescent="0.45">
      <c r="Q13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0" spans="17:17" ht="17.100000000000001" customHeight="1" x14ac:dyDescent="0.45">
      <c r="Q13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1" spans="17:17" ht="17.100000000000001" customHeight="1" x14ac:dyDescent="0.45">
      <c r="Q13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2" spans="17:17" ht="17.100000000000001" customHeight="1" x14ac:dyDescent="0.45">
      <c r="Q13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3" spans="17:17" ht="17.100000000000001" customHeight="1" x14ac:dyDescent="0.45">
      <c r="Q13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4" spans="17:17" ht="17.100000000000001" customHeight="1" x14ac:dyDescent="0.45">
      <c r="Q13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5" spans="17:17" ht="17.100000000000001" customHeight="1" x14ac:dyDescent="0.45">
      <c r="Q13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6" spans="17:17" ht="17.100000000000001" customHeight="1" x14ac:dyDescent="0.45">
      <c r="Q13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7" spans="17:17" ht="17.100000000000001" customHeight="1" x14ac:dyDescent="0.45">
      <c r="Q13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8" spans="17:17" ht="17.100000000000001" customHeight="1" x14ac:dyDescent="0.45">
      <c r="Q13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9" spans="17:17" ht="17.100000000000001" customHeight="1" x14ac:dyDescent="0.45">
      <c r="Q13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0" spans="17:17" ht="17.100000000000001" customHeight="1" x14ac:dyDescent="0.45">
      <c r="Q13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1" spans="17:17" ht="17.100000000000001" customHeight="1" x14ac:dyDescent="0.45">
      <c r="Q13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2" spans="17:17" ht="17.100000000000001" customHeight="1" x14ac:dyDescent="0.45">
      <c r="Q13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3" spans="17:17" ht="17.100000000000001" customHeight="1" x14ac:dyDescent="0.45">
      <c r="Q13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4" spans="17:17" ht="17.100000000000001" customHeight="1" x14ac:dyDescent="0.45">
      <c r="Q13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5" spans="17:17" ht="17.100000000000001" customHeight="1" x14ac:dyDescent="0.45">
      <c r="Q13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6" spans="17:17" ht="17.100000000000001" customHeight="1" x14ac:dyDescent="0.45">
      <c r="Q13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7" spans="17:17" ht="17.100000000000001" customHeight="1" x14ac:dyDescent="0.45">
      <c r="Q13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8" spans="17:17" ht="17.100000000000001" customHeight="1" x14ac:dyDescent="0.45">
      <c r="Q13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9" spans="17:17" ht="17.100000000000001" customHeight="1" x14ac:dyDescent="0.45">
      <c r="Q13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0" spans="17:17" ht="17.100000000000001" customHeight="1" x14ac:dyDescent="0.45">
      <c r="Q13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1" spans="17:17" ht="17.100000000000001" customHeight="1" x14ac:dyDescent="0.45">
      <c r="Q13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2" spans="17:17" ht="17.100000000000001" customHeight="1" x14ac:dyDescent="0.45">
      <c r="Q13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3" spans="17:17" ht="17.100000000000001" customHeight="1" x14ac:dyDescent="0.45">
      <c r="Q13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4" spans="17:17" ht="17.100000000000001" customHeight="1" x14ac:dyDescent="0.45">
      <c r="Q13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5" spans="17:17" ht="17.100000000000001" customHeight="1" x14ac:dyDescent="0.45">
      <c r="Q13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6" spans="17:17" ht="17.100000000000001" customHeight="1" x14ac:dyDescent="0.45">
      <c r="Q13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7" spans="17:17" ht="17.100000000000001" customHeight="1" x14ac:dyDescent="0.45">
      <c r="Q13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8" spans="17:17" ht="17.100000000000001" customHeight="1" x14ac:dyDescent="0.45">
      <c r="Q13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59" spans="17:17" ht="17.100000000000001" customHeight="1" x14ac:dyDescent="0.45">
      <c r="Q13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0" spans="17:17" ht="17.100000000000001" customHeight="1" x14ac:dyDescent="0.45">
      <c r="Q13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1" spans="17:17" ht="17.100000000000001" customHeight="1" x14ac:dyDescent="0.45">
      <c r="Q13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2" spans="17:17" ht="17.100000000000001" customHeight="1" x14ac:dyDescent="0.45">
      <c r="Q13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3" spans="17:17" ht="17.100000000000001" customHeight="1" x14ac:dyDescent="0.45">
      <c r="Q13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4" spans="17:17" ht="17.100000000000001" customHeight="1" x14ac:dyDescent="0.45">
      <c r="Q13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5" spans="17:17" ht="17.100000000000001" customHeight="1" x14ac:dyDescent="0.45">
      <c r="Q13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6" spans="17:17" ht="17.100000000000001" customHeight="1" x14ac:dyDescent="0.45">
      <c r="Q13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7" spans="17:17" ht="17.100000000000001" customHeight="1" x14ac:dyDescent="0.45">
      <c r="Q13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8" spans="17:17" ht="17.100000000000001" customHeight="1" x14ac:dyDescent="0.45">
      <c r="Q13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69" spans="17:17" ht="17.100000000000001" customHeight="1" x14ac:dyDescent="0.45">
      <c r="Q13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0" spans="17:17" ht="17.100000000000001" customHeight="1" x14ac:dyDescent="0.45">
      <c r="Q13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1" spans="17:17" ht="17.100000000000001" customHeight="1" x14ac:dyDescent="0.45">
      <c r="Q13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2" spans="17:17" ht="17.100000000000001" customHeight="1" x14ac:dyDescent="0.45">
      <c r="Q13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3" spans="17:17" ht="17.100000000000001" customHeight="1" x14ac:dyDescent="0.45">
      <c r="Q13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4" spans="17:17" ht="17.100000000000001" customHeight="1" x14ac:dyDescent="0.45">
      <c r="Q13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5" spans="17:17" ht="17.100000000000001" customHeight="1" x14ac:dyDescent="0.45">
      <c r="Q13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6" spans="17:17" ht="17.100000000000001" customHeight="1" x14ac:dyDescent="0.45">
      <c r="Q13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7" spans="17:17" ht="17.100000000000001" customHeight="1" x14ac:dyDescent="0.45">
      <c r="Q13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8" spans="17:17" ht="17.100000000000001" customHeight="1" x14ac:dyDescent="0.45">
      <c r="Q13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79" spans="17:17" ht="17.100000000000001" customHeight="1" x14ac:dyDescent="0.45">
      <c r="Q13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0" spans="17:17" ht="17.100000000000001" customHeight="1" x14ac:dyDescent="0.45">
      <c r="Q13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1" spans="17:17" ht="17.100000000000001" customHeight="1" x14ac:dyDescent="0.45">
      <c r="Q13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2" spans="17:17" ht="17.100000000000001" customHeight="1" x14ac:dyDescent="0.45">
      <c r="Q13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3" spans="17:17" ht="17.100000000000001" customHeight="1" x14ac:dyDescent="0.45">
      <c r="Q13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4" spans="17:17" ht="17.100000000000001" customHeight="1" x14ac:dyDescent="0.45">
      <c r="Q13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5" spans="17:17" ht="17.100000000000001" customHeight="1" x14ac:dyDescent="0.45">
      <c r="Q13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6" spans="17:17" ht="17.100000000000001" customHeight="1" x14ac:dyDescent="0.45">
      <c r="Q13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7" spans="17:17" ht="17.100000000000001" customHeight="1" x14ac:dyDescent="0.45">
      <c r="Q13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8" spans="17:17" ht="17.100000000000001" customHeight="1" x14ac:dyDescent="0.45">
      <c r="Q13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9" spans="17:17" ht="17.100000000000001" customHeight="1" x14ac:dyDescent="0.45">
      <c r="Q13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0" spans="17:17" ht="17.100000000000001" customHeight="1" x14ac:dyDescent="0.45">
      <c r="Q13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1" spans="17:17" ht="17.100000000000001" customHeight="1" x14ac:dyDescent="0.45">
      <c r="Q13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2" spans="17:17" ht="17.100000000000001" customHeight="1" x14ac:dyDescent="0.45">
      <c r="Q13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3" spans="17:17" ht="17.100000000000001" customHeight="1" x14ac:dyDescent="0.45">
      <c r="Q13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4" spans="17:17" ht="17.100000000000001" customHeight="1" x14ac:dyDescent="0.45">
      <c r="Q13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5" spans="17:17" ht="17.100000000000001" customHeight="1" x14ac:dyDescent="0.45">
      <c r="Q13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6" spans="17:17" ht="17.100000000000001" customHeight="1" x14ac:dyDescent="0.45">
      <c r="Q13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7" spans="17:17" ht="17.100000000000001" customHeight="1" x14ac:dyDescent="0.45">
      <c r="Q13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8" spans="17:17" ht="17.100000000000001" customHeight="1" x14ac:dyDescent="0.45">
      <c r="Q13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99" spans="17:17" ht="17.100000000000001" customHeight="1" x14ac:dyDescent="0.45">
      <c r="Q13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0" spans="17:17" ht="17.100000000000001" customHeight="1" x14ac:dyDescent="0.45">
      <c r="Q14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1" spans="17:17" ht="17.100000000000001" customHeight="1" x14ac:dyDescent="0.45">
      <c r="Q14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2" spans="17:17" ht="17.100000000000001" customHeight="1" x14ac:dyDescent="0.45">
      <c r="Q14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3" spans="17:17" ht="17.100000000000001" customHeight="1" x14ac:dyDescent="0.45">
      <c r="Q14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4" spans="17:17" ht="17.100000000000001" customHeight="1" x14ac:dyDescent="0.45">
      <c r="Q14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5" spans="17:17" ht="17.100000000000001" customHeight="1" x14ac:dyDescent="0.45">
      <c r="Q14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6" spans="17:17" ht="17.100000000000001" customHeight="1" x14ac:dyDescent="0.45">
      <c r="Q14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7" spans="17:17" ht="17.100000000000001" customHeight="1" x14ac:dyDescent="0.45">
      <c r="Q14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8" spans="17:17" ht="17.100000000000001" customHeight="1" x14ac:dyDescent="0.45">
      <c r="Q14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9" spans="17:17" ht="17.100000000000001" customHeight="1" x14ac:dyDescent="0.45">
      <c r="Q14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0" spans="17:17" ht="17.100000000000001" customHeight="1" x14ac:dyDescent="0.45">
      <c r="Q14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1" spans="17:17" ht="17.100000000000001" customHeight="1" x14ac:dyDescent="0.45">
      <c r="Q14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2" spans="17:17" ht="17.100000000000001" customHeight="1" x14ac:dyDescent="0.45">
      <c r="Q14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3" spans="17:17" ht="17.100000000000001" customHeight="1" x14ac:dyDescent="0.45">
      <c r="Q14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4" spans="17:17" ht="17.100000000000001" customHeight="1" x14ac:dyDescent="0.45">
      <c r="Q14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5" spans="17:17" ht="17.100000000000001" customHeight="1" x14ac:dyDescent="0.45">
      <c r="Q14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6" spans="17:17" ht="17.100000000000001" customHeight="1" x14ac:dyDescent="0.45">
      <c r="Q14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7" spans="17:17" ht="17.100000000000001" customHeight="1" x14ac:dyDescent="0.45">
      <c r="Q14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8" spans="17:17" ht="17.100000000000001" customHeight="1" x14ac:dyDescent="0.45">
      <c r="Q14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19" spans="17:17" ht="17.100000000000001" customHeight="1" x14ac:dyDescent="0.45">
      <c r="Q14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0" spans="17:17" ht="17.100000000000001" customHeight="1" x14ac:dyDescent="0.45">
      <c r="Q14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1" spans="17:17" ht="17.100000000000001" customHeight="1" x14ac:dyDescent="0.45">
      <c r="Q14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2" spans="17:17" ht="17.100000000000001" customHeight="1" x14ac:dyDescent="0.45">
      <c r="Q14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3" spans="17:17" ht="17.100000000000001" customHeight="1" x14ac:dyDescent="0.45">
      <c r="Q14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4" spans="17:17" ht="17.100000000000001" customHeight="1" x14ac:dyDescent="0.45">
      <c r="Q14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5" spans="17:17" ht="17.100000000000001" customHeight="1" x14ac:dyDescent="0.45">
      <c r="Q14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6" spans="17:17" ht="17.100000000000001" customHeight="1" x14ac:dyDescent="0.45">
      <c r="Q14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7" spans="17:17" ht="17.100000000000001" customHeight="1" x14ac:dyDescent="0.45">
      <c r="Q14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8" spans="17:17" ht="17.100000000000001" customHeight="1" x14ac:dyDescent="0.45">
      <c r="Q14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29" spans="17:17" ht="17.100000000000001" customHeight="1" x14ac:dyDescent="0.45">
      <c r="Q14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0" spans="17:17" ht="17.100000000000001" customHeight="1" x14ac:dyDescent="0.45">
      <c r="Q14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1" spans="17:17" ht="17.100000000000001" customHeight="1" x14ac:dyDescent="0.45">
      <c r="Q14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2" spans="17:17" ht="17.100000000000001" customHeight="1" x14ac:dyDescent="0.45">
      <c r="Q14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3" spans="17:17" ht="17.100000000000001" customHeight="1" x14ac:dyDescent="0.45">
      <c r="Q14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4" spans="17:17" ht="17.100000000000001" customHeight="1" x14ac:dyDescent="0.45">
      <c r="Q14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5" spans="17:17" ht="17.100000000000001" customHeight="1" x14ac:dyDescent="0.45">
      <c r="Q14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6" spans="17:17" ht="17.100000000000001" customHeight="1" x14ac:dyDescent="0.45">
      <c r="Q14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7" spans="17:17" ht="17.100000000000001" customHeight="1" x14ac:dyDescent="0.45">
      <c r="Q14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8" spans="17:17" ht="17.100000000000001" customHeight="1" x14ac:dyDescent="0.45">
      <c r="Q14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39" spans="17:17" ht="17.100000000000001" customHeight="1" x14ac:dyDescent="0.45">
      <c r="Q14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0" spans="17:17" ht="17.100000000000001" customHeight="1" x14ac:dyDescent="0.45">
      <c r="Q14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1" spans="17:17" ht="17.100000000000001" customHeight="1" x14ac:dyDescent="0.45">
      <c r="Q14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2" spans="17:17" ht="17.100000000000001" customHeight="1" x14ac:dyDescent="0.45">
      <c r="Q14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3" spans="17:17" ht="17.100000000000001" customHeight="1" x14ac:dyDescent="0.45">
      <c r="Q14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4" spans="17:17" ht="17.100000000000001" customHeight="1" x14ac:dyDescent="0.45">
      <c r="Q14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5" spans="17:17" ht="17.100000000000001" customHeight="1" x14ac:dyDescent="0.45">
      <c r="Q14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6" spans="17:17" ht="17.100000000000001" customHeight="1" x14ac:dyDescent="0.45">
      <c r="Q14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7" spans="17:17" ht="17.100000000000001" customHeight="1" x14ac:dyDescent="0.45">
      <c r="Q14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8" spans="17:17" ht="17.100000000000001" customHeight="1" x14ac:dyDescent="0.45">
      <c r="Q14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49" spans="17:17" ht="17.100000000000001" customHeight="1" x14ac:dyDescent="0.45">
      <c r="Q14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0" spans="17:17" ht="17.100000000000001" customHeight="1" x14ac:dyDescent="0.45">
      <c r="Q14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1" spans="17:17" ht="17.100000000000001" customHeight="1" x14ac:dyDescent="0.45">
      <c r="Q14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2" spans="17:17" ht="17.100000000000001" customHeight="1" x14ac:dyDescent="0.45">
      <c r="Q14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3" spans="17:17" ht="17.100000000000001" customHeight="1" x14ac:dyDescent="0.45">
      <c r="Q14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4" spans="17:17" ht="17.100000000000001" customHeight="1" x14ac:dyDescent="0.45">
      <c r="Q14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5" spans="17:17" ht="17.100000000000001" customHeight="1" x14ac:dyDescent="0.45">
      <c r="Q14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6" spans="17:17" ht="17.100000000000001" customHeight="1" x14ac:dyDescent="0.45">
      <c r="Q14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7" spans="17:17" ht="17.100000000000001" customHeight="1" x14ac:dyDescent="0.45">
      <c r="Q14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8" spans="17:17" ht="17.100000000000001" customHeight="1" x14ac:dyDescent="0.45">
      <c r="Q14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59" spans="17:17" ht="17.100000000000001" customHeight="1" x14ac:dyDescent="0.45">
      <c r="Q14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0" spans="17:17" ht="17.100000000000001" customHeight="1" x14ac:dyDescent="0.45">
      <c r="Q14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1" spans="17:17" ht="17.100000000000001" customHeight="1" x14ac:dyDescent="0.45">
      <c r="Q14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2" spans="17:17" ht="17.100000000000001" customHeight="1" x14ac:dyDescent="0.45">
      <c r="Q14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3" spans="17:17" ht="17.100000000000001" customHeight="1" x14ac:dyDescent="0.45">
      <c r="Q14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4" spans="17:17" ht="17.100000000000001" customHeight="1" x14ac:dyDescent="0.45">
      <c r="Q14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5" spans="17:17" ht="17.100000000000001" customHeight="1" x14ac:dyDescent="0.45">
      <c r="Q14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6" spans="17:17" ht="17.100000000000001" customHeight="1" x14ac:dyDescent="0.45">
      <c r="Q14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7" spans="17:17" ht="17.100000000000001" customHeight="1" x14ac:dyDescent="0.45">
      <c r="Q14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8" spans="17:17" ht="17.100000000000001" customHeight="1" x14ac:dyDescent="0.45">
      <c r="Q14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69" spans="17:17" ht="17.100000000000001" customHeight="1" x14ac:dyDescent="0.45">
      <c r="Q14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0" spans="17:17" ht="17.100000000000001" customHeight="1" x14ac:dyDescent="0.45">
      <c r="Q14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1" spans="17:17" ht="17.100000000000001" customHeight="1" x14ac:dyDescent="0.45">
      <c r="Q14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2" spans="17:17" ht="17.100000000000001" customHeight="1" x14ac:dyDescent="0.45">
      <c r="Q14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3" spans="17:17" ht="17.100000000000001" customHeight="1" x14ac:dyDescent="0.45">
      <c r="Q14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4" spans="17:17" ht="17.100000000000001" customHeight="1" x14ac:dyDescent="0.45">
      <c r="Q14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5" spans="17:17" ht="17.100000000000001" customHeight="1" x14ac:dyDescent="0.45">
      <c r="Q14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6" spans="17:17" ht="17.100000000000001" customHeight="1" x14ac:dyDescent="0.45">
      <c r="Q14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7" spans="17:17" ht="17.100000000000001" customHeight="1" x14ac:dyDescent="0.45">
      <c r="Q14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8" spans="17:17" ht="17.100000000000001" customHeight="1" x14ac:dyDescent="0.45">
      <c r="Q14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79" spans="17:17" ht="17.100000000000001" customHeight="1" x14ac:dyDescent="0.45">
      <c r="Q14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0" spans="17:17" ht="17.100000000000001" customHeight="1" x14ac:dyDescent="0.45">
      <c r="Q14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1" spans="17:17" ht="17.100000000000001" customHeight="1" x14ac:dyDescent="0.45">
      <c r="Q14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2" spans="17:17" ht="17.100000000000001" customHeight="1" x14ac:dyDescent="0.45">
      <c r="Q14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3" spans="17:17" ht="17.100000000000001" customHeight="1" x14ac:dyDescent="0.45">
      <c r="Q14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4" spans="17:17" ht="17.100000000000001" customHeight="1" x14ac:dyDescent="0.45">
      <c r="Q14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5" spans="17:17" ht="17.100000000000001" customHeight="1" x14ac:dyDescent="0.45">
      <c r="Q14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6" spans="17:17" ht="17.100000000000001" customHeight="1" x14ac:dyDescent="0.45">
      <c r="Q14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7" spans="17:17" ht="17.100000000000001" customHeight="1" x14ac:dyDescent="0.45">
      <c r="Q14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8" spans="17:17" ht="17.100000000000001" customHeight="1" x14ac:dyDescent="0.45">
      <c r="Q14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89" spans="17:17" ht="17.100000000000001" customHeight="1" x14ac:dyDescent="0.45">
      <c r="Q14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0" spans="17:17" ht="17.100000000000001" customHeight="1" x14ac:dyDescent="0.45">
      <c r="Q14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1" spans="17:17" ht="17.100000000000001" customHeight="1" x14ac:dyDescent="0.45">
      <c r="Q14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2" spans="17:17" ht="17.100000000000001" customHeight="1" x14ac:dyDescent="0.45">
      <c r="Q14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3" spans="17:17" ht="17.100000000000001" customHeight="1" x14ac:dyDescent="0.45">
      <c r="Q14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4" spans="17:17" ht="17.100000000000001" customHeight="1" x14ac:dyDescent="0.45">
      <c r="Q14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5" spans="17:17" ht="17.100000000000001" customHeight="1" x14ac:dyDescent="0.45">
      <c r="Q14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6" spans="17:17" ht="17.100000000000001" customHeight="1" x14ac:dyDescent="0.45">
      <c r="Q14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7" spans="17:17" ht="17.100000000000001" customHeight="1" x14ac:dyDescent="0.45">
      <c r="Q14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8" spans="17:17" ht="17.100000000000001" customHeight="1" x14ac:dyDescent="0.45">
      <c r="Q14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99" spans="17:17" ht="17.100000000000001" customHeight="1" x14ac:dyDescent="0.45">
      <c r="Q14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0" spans="17:17" ht="17.100000000000001" customHeight="1" x14ac:dyDescent="0.45">
      <c r="Q15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1" spans="17:17" ht="17.100000000000001" customHeight="1" x14ac:dyDescent="0.45">
      <c r="Q15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2" spans="17:17" ht="17.100000000000001" customHeight="1" x14ac:dyDescent="0.45">
      <c r="Q15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3" spans="17:17" ht="17.100000000000001" customHeight="1" x14ac:dyDescent="0.45">
      <c r="Q15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4" spans="17:17" ht="17.100000000000001" customHeight="1" x14ac:dyDescent="0.45">
      <c r="Q15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5" spans="17:17" ht="17.100000000000001" customHeight="1" x14ac:dyDescent="0.45">
      <c r="Q15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6" spans="17:17" ht="17.100000000000001" customHeight="1" x14ac:dyDescent="0.45">
      <c r="Q15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7" spans="17:17" ht="17.100000000000001" customHeight="1" x14ac:dyDescent="0.45">
      <c r="Q15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8" spans="17:17" ht="17.100000000000001" customHeight="1" x14ac:dyDescent="0.45">
      <c r="Q15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09" spans="17:17" ht="17.100000000000001" customHeight="1" x14ac:dyDescent="0.45">
      <c r="Q15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0" spans="17:17" ht="17.100000000000001" customHeight="1" x14ac:dyDescent="0.45">
      <c r="Q15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1" spans="17:17" ht="17.100000000000001" customHeight="1" x14ac:dyDescent="0.45">
      <c r="Q15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2" spans="17:17" ht="17.100000000000001" customHeight="1" x14ac:dyDescent="0.45">
      <c r="Q15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3" spans="17:17" ht="17.100000000000001" customHeight="1" x14ac:dyDescent="0.45">
      <c r="Q15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4" spans="17:17" ht="17.100000000000001" customHeight="1" x14ac:dyDescent="0.45">
      <c r="Q15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5" spans="17:17" ht="17.100000000000001" customHeight="1" x14ac:dyDescent="0.45">
      <c r="Q15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6" spans="17:17" ht="17.100000000000001" customHeight="1" x14ac:dyDescent="0.45">
      <c r="Q15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7" spans="17:17" ht="17.100000000000001" customHeight="1" x14ac:dyDescent="0.45">
      <c r="Q15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8" spans="17:17" ht="17.100000000000001" customHeight="1" x14ac:dyDescent="0.45">
      <c r="Q15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19" spans="17:17" ht="17.100000000000001" customHeight="1" x14ac:dyDescent="0.45">
      <c r="Q15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0" spans="17:17" ht="17.100000000000001" customHeight="1" x14ac:dyDescent="0.45">
      <c r="Q15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1" spans="17:17" ht="17.100000000000001" customHeight="1" x14ac:dyDescent="0.45">
      <c r="Q15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2" spans="17:17" ht="17.100000000000001" customHeight="1" x14ac:dyDescent="0.45">
      <c r="Q15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3" spans="17:17" ht="17.100000000000001" customHeight="1" x14ac:dyDescent="0.45">
      <c r="Q15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4" spans="17:17" ht="17.100000000000001" customHeight="1" x14ac:dyDescent="0.45">
      <c r="Q15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5" spans="17:17" ht="17.100000000000001" customHeight="1" x14ac:dyDescent="0.45">
      <c r="Q15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6" spans="17:17" ht="17.100000000000001" customHeight="1" x14ac:dyDescent="0.45">
      <c r="Q15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7" spans="17:17" ht="17.100000000000001" customHeight="1" x14ac:dyDescent="0.45">
      <c r="Q15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8" spans="17:17" ht="17.100000000000001" customHeight="1" x14ac:dyDescent="0.45">
      <c r="Q15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29" spans="17:17" ht="17.100000000000001" customHeight="1" x14ac:dyDescent="0.45">
      <c r="Q15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0" spans="17:17" ht="17.100000000000001" customHeight="1" x14ac:dyDescent="0.45">
      <c r="Q15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1" spans="17:17" ht="17.100000000000001" customHeight="1" x14ac:dyDescent="0.45">
      <c r="Q15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2" spans="17:17" ht="17.100000000000001" customHeight="1" x14ac:dyDescent="0.45">
      <c r="Q15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3" spans="17:17" ht="17.100000000000001" customHeight="1" x14ac:dyDescent="0.45">
      <c r="Q15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4" spans="17:17" ht="17.100000000000001" customHeight="1" x14ac:dyDescent="0.45">
      <c r="Q15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5" spans="17:17" ht="17.100000000000001" customHeight="1" x14ac:dyDescent="0.45">
      <c r="Q15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6" spans="17:17" ht="17.100000000000001" customHeight="1" x14ac:dyDescent="0.45">
      <c r="Q15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7" spans="17:17" ht="17.100000000000001" customHeight="1" x14ac:dyDescent="0.45">
      <c r="Q15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8" spans="17:17" ht="17.100000000000001" customHeight="1" x14ac:dyDescent="0.45">
      <c r="Q15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39" spans="17:17" ht="17.100000000000001" customHeight="1" x14ac:dyDescent="0.45">
      <c r="Q15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0" spans="17:17" ht="17.100000000000001" customHeight="1" x14ac:dyDescent="0.45">
      <c r="Q15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1" spans="17:17" ht="17.100000000000001" customHeight="1" x14ac:dyDescent="0.45">
      <c r="Q15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2" spans="17:17" ht="17.100000000000001" customHeight="1" x14ac:dyDescent="0.45">
      <c r="Q15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3" spans="17:17" ht="17.100000000000001" customHeight="1" x14ac:dyDescent="0.45">
      <c r="Q15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4" spans="17:17" ht="17.100000000000001" customHeight="1" x14ac:dyDescent="0.45">
      <c r="Q15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5" spans="17:17" ht="17.100000000000001" customHeight="1" x14ac:dyDescent="0.45">
      <c r="Q15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6" spans="17:17" ht="17.100000000000001" customHeight="1" x14ac:dyDescent="0.45">
      <c r="Q15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7" spans="17:17" ht="17.100000000000001" customHeight="1" x14ac:dyDescent="0.45">
      <c r="Q15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8" spans="17:17" ht="17.100000000000001" customHeight="1" x14ac:dyDescent="0.45">
      <c r="Q15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49" spans="17:17" ht="17.100000000000001" customHeight="1" x14ac:dyDescent="0.45">
      <c r="Q15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0" spans="17:17" ht="17.100000000000001" customHeight="1" x14ac:dyDescent="0.45">
      <c r="Q15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1" spans="17:17" ht="17.100000000000001" customHeight="1" x14ac:dyDescent="0.45">
      <c r="Q15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2" spans="17:17" ht="17.100000000000001" customHeight="1" x14ac:dyDescent="0.45">
      <c r="Q15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3" spans="17:17" ht="17.100000000000001" customHeight="1" x14ac:dyDescent="0.45">
      <c r="Q15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4" spans="17:17" ht="17.100000000000001" customHeight="1" x14ac:dyDescent="0.45">
      <c r="Q15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5" spans="17:17" ht="17.100000000000001" customHeight="1" x14ac:dyDescent="0.45">
      <c r="Q15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6" spans="17:17" ht="17.100000000000001" customHeight="1" x14ac:dyDescent="0.45">
      <c r="Q15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7" spans="17:17" ht="17.100000000000001" customHeight="1" x14ac:dyDescent="0.45">
      <c r="Q15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8" spans="17:17" ht="17.100000000000001" customHeight="1" x14ac:dyDescent="0.45">
      <c r="Q15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59" spans="17:17" ht="17.100000000000001" customHeight="1" x14ac:dyDescent="0.45">
      <c r="Q15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0" spans="17:17" ht="17.100000000000001" customHeight="1" x14ac:dyDescent="0.45">
      <c r="Q15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1" spans="17:17" ht="17.100000000000001" customHeight="1" x14ac:dyDescent="0.45">
      <c r="Q15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2" spans="17:17" ht="17.100000000000001" customHeight="1" x14ac:dyDescent="0.45">
      <c r="Q15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3" spans="17:17" ht="17.100000000000001" customHeight="1" x14ac:dyDescent="0.45">
      <c r="Q15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4" spans="17:17" ht="17.100000000000001" customHeight="1" x14ac:dyDescent="0.45">
      <c r="Q15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5" spans="17:17" ht="17.100000000000001" customHeight="1" x14ac:dyDescent="0.45">
      <c r="Q15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6" spans="17:17" ht="17.100000000000001" customHeight="1" x14ac:dyDescent="0.45">
      <c r="Q15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7" spans="17:17" ht="17.100000000000001" customHeight="1" x14ac:dyDescent="0.45">
      <c r="Q15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8" spans="17:17" ht="17.100000000000001" customHeight="1" x14ac:dyDescent="0.45">
      <c r="Q15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69" spans="17:17" ht="17.100000000000001" customHeight="1" x14ac:dyDescent="0.45">
      <c r="Q15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0" spans="17:17" ht="17.100000000000001" customHeight="1" x14ac:dyDescent="0.45">
      <c r="Q15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1" spans="17:17" ht="17.100000000000001" customHeight="1" x14ac:dyDescent="0.45">
      <c r="Q15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2" spans="17:17" ht="17.100000000000001" customHeight="1" x14ac:dyDescent="0.45">
      <c r="Q15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3" spans="17:17" ht="17.100000000000001" customHeight="1" x14ac:dyDescent="0.45">
      <c r="Q15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4" spans="17:17" ht="17.100000000000001" customHeight="1" x14ac:dyDescent="0.45">
      <c r="Q15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5" spans="17:17" ht="17.100000000000001" customHeight="1" x14ac:dyDescent="0.45">
      <c r="Q15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6" spans="17:17" ht="17.100000000000001" customHeight="1" x14ac:dyDescent="0.45">
      <c r="Q15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7" spans="17:17" ht="17.100000000000001" customHeight="1" x14ac:dyDescent="0.45">
      <c r="Q15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8" spans="17:17" ht="17.100000000000001" customHeight="1" x14ac:dyDescent="0.45">
      <c r="Q15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79" spans="17:17" ht="17.100000000000001" customHeight="1" x14ac:dyDescent="0.45">
      <c r="Q15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0" spans="17:17" ht="17.100000000000001" customHeight="1" x14ac:dyDescent="0.45">
      <c r="Q15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1" spans="17:17" ht="17.100000000000001" customHeight="1" x14ac:dyDescent="0.45">
      <c r="Q15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2" spans="17:17" ht="17.100000000000001" customHeight="1" x14ac:dyDescent="0.45">
      <c r="Q15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3" spans="17:17" ht="17.100000000000001" customHeight="1" x14ac:dyDescent="0.45">
      <c r="Q15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4" spans="17:17" ht="17.100000000000001" customHeight="1" x14ac:dyDescent="0.45">
      <c r="Q15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5" spans="17:17" ht="17.100000000000001" customHeight="1" x14ac:dyDescent="0.45">
      <c r="Q15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6" spans="17:17" ht="17.100000000000001" customHeight="1" x14ac:dyDescent="0.45">
      <c r="Q15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7" spans="17:17" ht="17.100000000000001" customHeight="1" x14ac:dyDescent="0.45">
      <c r="Q15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8" spans="17:17" ht="17.100000000000001" customHeight="1" x14ac:dyDescent="0.45">
      <c r="Q15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89" spans="17:17" ht="17.100000000000001" customHeight="1" x14ac:dyDescent="0.45">
      <c r="Q15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0" spans="17:17" ht="17.100000000000001" customHeight="1" x14ac:dyDescent="0.45">
      <c r="Q15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1" spans="17:17" ht="17.100000000000001" customHeight="1" x14ac:dyDescent="0.45">
      <c r="Q15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2" spans="17:17" ht="17.100000000000001" customHeight="1" x14ac:dyDescent="0.45">
      <c r="Q15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3" spans="17:17" ht="17.100000000000001" customHeight="1" x14ac:dyDescent="0.45">
      <c r="Q15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4" spans="17:17" ht="17.100000000000001" customHeight="1" x14ac:dyDescent="0.45">
      <c r="Q15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5" spans="17:17" ht="17.100000000000001" customHeight="1" x14ac:dyDescent="0.45">
      <c r="Q15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6" spans="17:17" ht="17.100000000000001" customHeight="1" x14ac:dyDescent="0.45">
      <c r="Q15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7" spans="17:17" ht="17.100000000000001" customHeight="1" x14ac:dyDescent="0.45">
      <c r="Q15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8" spans="17:17" ht="17.100000000000001" customHeight="1" x14ac:dyDescent="0.45">
      <c r="Q15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599" spans="17:17" ht="17.100000000000001" customHeight="1" x14ac:dyDescent="0.45">
      <c r="Q15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0" spans="17:17" ht="17.100000000000001" customHeight="1" x14ac:dyDescent="0.45">
      <c r="Q16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1" spans="17:17" ht="17.100000000000001" customHeight="1" x14ac:dyDescent="0.45">
      <c r="Q16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2" spans="17:17" ht="17.100000000000001" customHeight="1" x14ac:dyDescent="0.45">
      <c r="Q16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3" spans="17:17" ht="17.100000000000001" customHeight="1" x14ac:dyDescent="0.45">
      <c r="Q16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4" spans="17:17" ht="17.100000000000001" customHeight="1" x14ac:dyDescent="0.45">
      <c r="Q16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5" spans="17:17" ht="17.100000000000001" customHeight="1" x14ac:dyDescent="0.45">
      <c r="Q16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6" spans="17:17" ht="17.100000000000001" customHeight="1" x14ac:dyDescent="0.45">
      <c r="Q16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7" spans="17:17" ht="17.100000000000001" customHeight="1" x14ac:dyDescent="0.45">
      <c r="Q16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8" spans="17:17" ht="17.100000000000001" customHeight="1" x14ac:dyDescent="0.45">
      <c r="Q16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09" spans="17:17" ht="17.100000000000001" customHeight="1" x14ac:dyDescent="0.45">
      <c r="Q16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0" spans="17:17" ht="17.100000000000001" customHeight="1" x14ac:dyDescent="0.45">
      <c r="Q16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1" spans="17:17" ht="17.100000000000001" customHeight="1" x14ac:dyDescent="0.45">
      <c r="Q16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2" spans="17:17" ht="17.100000000000001" customHeight="1" x14ac:dyDescent="0.45">
      <c r="Q16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3" spans="17:17" ht="17.100000000000001" customHeight="1" x14ac:dyDescent="0.45">
      <c r="Q16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4" spans="17:17" ht="17.100000000000001" customHeight="1" x14ac:dyDescent="0.45">
      <c r="Q16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5" spans="17:17" ht="17.100000000000001" customHeight="1" x14ac:dyDescent="0.45">
      <c r="Q16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6" spans="17:17" ht="17.100000000000001" customHeight="1" x14ac:dyDescent="0.45">
      <c r="Q16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7" spans="17:17" ht="17.100000000000001" customHeight="1" x14ac:dyDescent="0.45">
      <c r="Q16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8" spans="17:17" ht="17.100000000000001" customHeight="1" x14ac:dyDescent="0.45">
      <c r="Q16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19" spans="17:17" ht="17.100000000000001" customHeight="1" x14ac:dyDescent="0.45">
      <c r="Q16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0" spans="17:17" ht="17.100000000000001" customHeight="1" x14ac:dyDescent="0.45">
      <c r="Q16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1" spans="17:17" ht="17.100000000000001" customHeight="1" x14ac:dyDescent="0.45">
      <c r="Q16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2" spans="17:17" ht="17.100000000000001" customHeight="1" x14ac:dyDescent="0.45">
      <c r="Q16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3" spans="17:17" ht="17.100000000000001" customHeight="1" x14ac:dyDescent="0.45">
      <c r="Q16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4" spans="17:17" ht="17.100000000000001" customHeight="1" x14ac:dyDescent="0.45">
      <c r="Q16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5" spans="17:17" ht="17.100000000000001" customHeight="1" x14ac:dyDescent="0.45">
      <c r="Q16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6" spans="17:17" ht="17.100000000000001" customHeight="1" x14ac:dyDescent="0.45">
      <c r="Q16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7" spans="17:17" ht="17.100000000000001" customHeight="1" x14ac:dyDescent="0.45">
      <c r="Q16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8" spans="17:17" ht="17.100000000000001" customHeight="1" x14ac:dyDescent="0.45">
      <c r="Q16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29" spans="17:17" ht="17.100000000000001" customHeight="1" x14ac:dyDescent="0.45">
      <c r="Q16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0" spans="17:17" ht="17.100000000000001" customHeight="1" x14ac:dyDescent="0.45">
      <c r="Q16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1" spans="17:17" ht="17.100000000000001" customHeight="1" x14ac:dyDescent="0.45">
      <c r="Q16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2" spans="17:17" ht="17.100000000000001" customHeight="1" x14ac:dyDescent="0.45">
      <c r="Q16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3" spans="17:17" ht="17.100000000000001" customHeight="1" x14ac:dyDescent="0.45">
      <c r="Q16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4" spans="17:17" ht="17.100000000000001" customHeight="1" x14ac:dyDescent="0.45">
      <c r="Q16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5" spans="17:17" ht="17.100000000000001" customHeight="1" x14ac:dyDescent="0.45">
      <c r="Q16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6" spans="17:17" ht="17.100000000000001" customHeight="1" x14ac:dyDescent="0.45">
      <c r="Q16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7" spans="17:17" ht="17.100000000000001" customHeight="1" x14ac:dyDescent="0.45">
      <c r="Q16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8" spans="17:17" ht="17.100000000000001" customHeight="1" x14ac:dyDescent="0.45">
      <c r="Q16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39" spans="17:17" ht="17.100000000000001" customHeight="1" x14ac:dyDescent="0.45">
      <c r="Q16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0" spans="17:17" ht="17.100000000000001" customHeight="1" x14ac:dyDescent="0.45">
      <c r="Q16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1" spans="17:17" ht="17.100000000000001" customHeight="1" x14ac:dyDescent="0.45">
      <c r="Q16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2" spans="17:17" ht="17.100000000000001" customHeight="1" x14ac:dyDescent="0.45">
      <c r="Q16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3" spans="17:17" ht="17.100000000000001" customHeight="1" x14ac:dyDescent="0.45">
      <c r="Q16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4" spans="17:17" ht="17.100000000000001" customHeight="1" x14ac:dyDescent="0.45">
      <c r="Q16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5" spans="17:17" ht="17.100000000000001" customHeight="1" x14ac:dyDescent="0.45">
      <c r="Q16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6" spans="17:17" ht="17.100000000000001" customHeight="1" x14ac:dyDescent="0.45">
      <c r="Q16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7" spans="17:17" ht="17.100000000000001" customHeight="1" x14ac:dyDescent="0.45">
      <c r="Q16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8" spans="17:17" ht="17.100000000000001" customHeight="1" x14ac:dyDescent="0.45">
      <c r="Q16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49" spans="17:17" ht="17.100000000000001" customHeight="1" x14ac:dyDescent="0.45">
      <c r="Q16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0" spans="17:17" ht="17.100000000000001" customHeight="1" x14ac:dyDescent="0.45">
      <c r="Q16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1" spans="17:17" ht="17.100000000000001" customHeight="1" x14ac:dyDescent="0.45">
      <c r="Q16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2" spans="17:17" ht="17.100000000000001" customHeight="1" x14ac:dyDescent="0.45">
      <c r="Q16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3" spans="17:17" ht="17.100000000000001" customHeight="1" x14ac:dyDescent="0.45">
      <c r="Q16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4" spans="17:17" ht="17.100000000000001" customHeight="1" x14ac:dyDescent="0.45">
      <c r="Q16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5" spans="17:17" ht="17.100000000000001" customHeight="1" x14ac:dyDescent="0.45">
      <c r="Q16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6" spans="17:17" ht="17.100000000000001" customHeight="1" x14ac:dyDescent="0.45">
      <c r="Q16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7" spans="17:17" ht="17.100000000000001" customHeight="1" x14ac:dyDescent="0.45">
      <c r="Q16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8" spans="17:17" ht="17.100000000000001" customHeight="1" x14ac:dyDescent="0.45">
      <c r="Q16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59" spans="17:17" ht="17.100000000000001" customHeight="1" x14ac:dyDescent="0.45">
      <c r="Q16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0" spans="17:17" ht="17.100000000000001" customHeight="1" x14ac:dyDescent="0.45">
      <c r="Q16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1" spans="17:17" ht="17.100000000000001" customHeight="1" x14ac:dyDescent="0.45">
      <c r="Q16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2" spans="17:17" ht="17.100000000000001" customHeight="1" x14ac:dyDescent="0.45">
      <c r="Q16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3" spans="17:17" ht="17.100000000000001" customHeight="1" x14ac:dyDescent="0.45">
      <c r="Q16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4" spans="17:17" ht="17.100000000000001" customHeight="1" x14ac:dyDescent="0.45">
      <c r="Q16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5" spans="17:17" ht="17.100000000000001" customHeight="1" x14ac:dyDescent="0.45">
      <c r="Q16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6" spans="17:17" ht="17.100000000000001" customHeight="1" x14ac:dyDescent="0.45">
      <c r="Q16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7" spans="17:17" ht="17.100000000000001" customHeight="1" x14ac:dyDescent="0.45">
      <c r="Q16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8" spans="17:17" ht="17.100000000000001" customHeight="1" x14ac:dyDescent="0.45">
      <c r="Q16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69" spans="17:17" ht="17.100000000000001" customHeight="1" x14ac:dyDescent="0.45">
      <c r="Q16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0" spans="17:17" ht="17.100000000000001" customHeight="1" x14ac:dyDescent="0.45">
      <c r="Q16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1" spans="17:17" ht="17.100000000000001" customHeight="1" x14ac:dyDescent="0.45">
      <c r="Q16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2" spans="17:17" ht="17.100000000000001" customHeight="1" x14ac:dyDescent="0.45">
      <c r="Q16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3" spans="17:17" ht="17.100000000000001" customHeight="1" x14ac:dyDescent="0.45">
      <c r="Q16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4" spans="17:17" ht="17.100000000000001" customHeight="1" x14ac:dyDescent="0.45">
      <c r="Q16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5" spans="17:17" ht="17.100000000000001" customHeight="1" x14ac:dyDescent="0.45">
      <c r="Q16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6" spans="17:17" ht="17.100000000000001" customHeight="1" x14ac:dyDescent="0.45">
      <c r="Q16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7" spans="17:17" ht="17.100000000000001" customHeight="1" x14ac:dyDescent="0.45">
      <c r="Q16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8" spans="17:17" ht="17.100000000000001" customHeight="1" x14ac:dyDescent="0.45">
      <c r="Q16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79" spans="17:17" ht="17.100000000000001" customHeight="1" x14ac:dyDescent="0.45">
      <c r="Q16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0" spans="17:17" ht="17.100000000000001" customHeight="1" x14ac:dyDescent="0.45">
      <c r="Q16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1" spans="17:17" ht="17.100000000000001" customHeight="1" x14ac:dyDescent="0.45">
      <c r="Q16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2" spans="17:17" ht="17.100000000000001" customHeight="1" x14ac:dyDescent="0.45">
      <c r="Q16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3" spans="17:17" ht="17.100000000000001" customHeight="1" x14ac:dyDescent="0.45">
      <c r="Q16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4" spans="17:17" ht="17.100000000000001" customHeight="1" x14ac:dyDescent="0.45">
      <c r="Q16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5" spans="17:17" ht="17.100000000000001" customHeight="1" x14ac:dyDescent="0.45">
      <c r="Q16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6" spans="17:17" ht="17.100000000000001" customHeight="1" x14ac:dyDescent="0.45">
      <c r="Q16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7" spans="17:17" ht="17.100000000000001" customHeight="1" x14ac:dyDescent="0.45">
      <c r="Q16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8" spans="17:17" ht="17.100000000000001" customHeight="1" x14ac:dyDescent="0.45">
      <c r="Q16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89" spans="17:17" ht="17.100000000000001" customHeight="1" x14ac:dyDescent="0.45">
      <c r="Q16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0" spans="17:17" ht="17.100000000000001" customHeight="1" x14ac:dyDescent="0.45">
      <c r="Q16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1" spans="17:17" ht="17.100000000000001" customHeight="1" x14ac:dyDescent="0.45">
      <c r="Q16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2" spans="17:17" ht="17.100000000000001" customHeight="1" x14ac:dyDescent="0.45">
      <c r="Q16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3" spans="17:17" ht="17.100000000000001" customHeight="1" x14ac:dyDescent="0.45">
      <c r="Q16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4" spans="17:17" ht="17.100000000000001" customHeight="1" x14ac:dyDescent="0.45">
      <c r="Q16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5" spans="17:17" ht="17.100000000000001" customHeight="1" x14ac:dyDescent="0.45">
      <c r="Q16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6" spans="17:17" ht="17.100000000000001" customHeight="1" x14ac:dyDescent="0.45">
      <c r="Q16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7" spans="17:17" ht="17.100000000000001" customHeight="1" x14ac:dyDescent="0.45">
      <c r="Q16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8" spans="17:17" ht="17.100000000000001" customHeight="1" x14ac:dyDescent="0.45">
      <c r="Q16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699" spans="17:17" ht="17.100000000000001" customHeight="1" x14ac:dyDescent="0.45">
      <c r="Q16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0" spans="17:17" ht="17.100000000000001" customHeight="1" x14ac:dyDescent="0.45">
      <c r="Q17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1" spans="17:17" ht="17.100000000000001" customHeight="1" x14ac:dyDescent="0.45">
      <c r="Q17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2" spans="17:17" ht="17.100000000000001" customHeight="1" x14ac:dyDescent="0.45">
      <c r="Q17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3" spans="17:17" ht="17.100000000000001" customHeight="1" x14ac:dyDescent="0.45">
      <c r="Q17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4" spans="17:17" ht="17.100000000000001" customHeight="1" x14ac:dyDescent="0.45">
      <c r="Q17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5" spans="17:17" ht="17.100000000000001" customHeight="1" x14ac:dyDescent="0.45">
      <c r="Q17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6" spans="17:17" ht="17.100000000000001" customHeight="1" x14ac:dyDescent="0.45">
      <c r="Q17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7" spans="17:17" ht="17.100000000000001" customHeight="1" x14ac:dyDescent="0.45">
      <c r="Q17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8" spans="17:17" ht="17.100000000000001" customHeight="1" x14ac:dyDescent="0.45">
      <c r="Q17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09" spans="17:17" ht="17.100000000000001" customHeight="1" x14ac:dyDescent="0.45">
      <c r="Q17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0" spans="17:17" ht="17.100000000000001" customHeight="1" x14ac:dyDescent="0.45">
      <c r="Q17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1" spans="17:17" ht="17.100000000000001" customHeight="1" x14ac:dyDescent="0.45">
      <c r="Q17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2" spans="17:17" ht="17.100000000000001" customHeight="1" x14ac:dyDescent="0.45">
      <c r="Q17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3" spans="17:17" ht="17.100000000000001" customHeight="1" x14ac:dyDescent="0.45">
      <c r="Q17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4" spans="17:17" ht="17.100000000000001" customHeight="1" x14ac:dyDescent="0.45">
      <c r="Q17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5" spans="17:17" ht="17.100000000000001" customHeight="1" x14ac:dyDescent="0.45">
      <c r="Q17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6" spans="17:17" ht="17.100000000000001" customHeight="1" x14ac:dyDescent="0.45">
      <c r="Q17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7" spans="17:17" ht="17.100000000000001" customHeight="1" x14ac:dyDescent="0.45">
      <c r="Q17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8" spans="17:17" ht="17.100000000000001" customHeight="1" x14ac:dyDescent="0.45">
      <c r="Q17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19" spans="17:17" ht="17.100000000000001" customHeight="1" x14ac:dyDescent="0.45">
      <c r="Q17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0" spans="17:17" ht="17.100000000000001" customHeight="1" x14ac:dyDescent="0.45">
      <c r="Q17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1" spans="17:17" ht="17.100000000000001" customHeight="1" x14ac:dyDescent="0.45">
      <c r="Q17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2" spans="17:17" ht="17.100000000000001" customHeight="1" x14ac:dyDescent="0.45">
      <c r="Q17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3" spans="17:17" ht="17.100000000000001" customHeight="1" x14ac:dyDescent="0.45">
      <c r="Q17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4" spans="17:17" ht="17.100000000000001" customHeight="1" x14ac:dyDescent="0.45">
      <c r="Q17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5" spans="17:17" ht="17.100000000000001" customHeight="1" x14ac:dyDescent="0.45">
      <c r="Q17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6" spans="17:17" ht="17.100000000000001" customHeight="1" x14ac:dyDescent="0.45">
      <c r="Q17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7" spans="17:17" ht="17.100000000000001" customHeight="1" x14ac:dyDescent="0.45">
      <c r="Q17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8" spans="17:17" ht="17.100000000000001" customHeight="1" x14ac:dyDescent="0.45">
      <c r="Q17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29" spans="17:17" ht="17.100000000000001" customHeight="1" x14ac:dyDescent="0.45">
      <c r="Q17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0" spans="17:17" ht="17.100000000000001" customHeight="1" x14ac:dyDescent="0.45">
      <c r="Q17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1" spans="17:17" ht="17.100000000000001" customHeight="1" x14ac:dyDescent="0.45">
      <c r="Q17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2" spans="17:17" ht="17.100000000000001" customHeight="1" x14ac:dyDescent="0.45">
      <c r="Q17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3" spans="17:17" ht="17.100000000000001" customHeight="1" x14ac:dyDescent="0.45">
      <c r="Q17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4" spans="17:17" ht="17.100000000000001" customHeight="1" x14ac:dyDescent="0.45">
      <c r="Q17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5" spans="17:17" ht="17.100000000000001" customHeight="1" x14ac:dyDescent="0.45">
      <c r="Q17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6" spans="17:17" ht="17.100000000000001" customHeight="1" x14ac:dyDescent="0.45">
      <c r="Q17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7" spans="17:17" ht="17.100000000000001" customHeight="1" x14ac:dyDescent="0.45">
      <c r="Q17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8" spans="17:17" ht="17.100000000000001" customHeight="1" x14ac:dyDescent="0.45">
      <c r="Q17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39" spans="17:17" ht="17.100000000000001" customHeight="1" x14ac:dyDescent="0.45">
      <c r="Q17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0" spans="17:17" ht="17.100000000000001" customHeight="1" x14ac:dyDescent="0.45">
      <c r="Q17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1" spans="17:17" ht="17.100000000000001" customHeight="1" x14ac:dyDescent="0.45">
      <c r="Q17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2" spans="17:17" ht="17.100000000000001" customHeight="1" x14ac:dyDescent="0.45">
      <c r="Q17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3" spans="17:17" ht="17.100000000000001" customHeight="1" x14ac:dyDescent="0.45">
      <c r="Q17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4" spans="17:17" ht="17.100000000000001" customHeight="1" x14ac:dyDescent="0.45">
      <c r="Q17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5" spans="17:17" ht="17.100000000000001" customHeight="1" x14ac:dyDescent="0.45">
      <c r="Q17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6" spans="17:17" ht="17.100000000000001" customHeight="1" x14ac:dyDescent="0.45">
      <c r="Q17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7" spans="17:17" ht="17.100000000000001" customHeight="1" x14ac:dyDescent="0.45">
      <c r="Q17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8" spans="17:17" ht="17.100000000000001" customHeight="1" x14ac:dyDescent="0.45">
      <c r="Q17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49" spans="17:17" ht="17.100000000000001" customHeight="1" x14ac:dyDescent="0.45">
      <c r="Q17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0" spans="17:17" ht="17.100000000000001" customHeight="1" x14ac:dyDescent="0.45">
      <c r="Q17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1" spans="17:17" ht="17.100000000000001" customHeight="1" x14ac:dyDescent="0.45">
      <c r="Q17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2" spans="17:17" ht="17.100000000000001" customHeight="1" x14ac:dyDescent="0.45">
      <c r="Q17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3" spans="17:17" ht="17.100000000000001" customHeight="1" x14ac:dyDescent="0.45">
      <c r="Q17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4" spans="17:17" ht="17.100000000000001" customHeight="1" x14ac:dyDescent="0.45">
      <c r="Q17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5" spans="17:17" ht="17.100000000000001" customHeight="1" x14ac:dyDescent="0.45">
      <c r="Q17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6" spans="17:17" ht="17.100000000000001" customHeight="1" x14ac:dyDescent="0.45">
      <c r="Q17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7" spans="17:17" ht="17.100000000000001" customHeight="1" x14ac:dyDescent="0.45">
      <c r="Q17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8" spans="17:17" ht="17.100000000000001" customHeight="1" x14ac:dyDescent="0.45">
      <c r="Q17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59" spans="17:17" ht="17.100000000000001" customHeight="1" x14ac:dyDescent="0.45">
      <c r="Q17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0" spans="17:17" ht="17.100000000000001" customHeight="1" x14ac:dyDescent="0.45">
      <c r="Q17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1" spans="17:17" ht="17.100000000000001" customHeight="1" x14ac:dyDescent="0.45">
      <c r="Q17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2" spans="17:17" ht="17.100000000000001" customHeight="1" x14ac:dyDescent="0.45">
      <c r="Q17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3" spans="17:17" ht="17.100000000000001" customHeight="1" x14ac:dyDescent="0.45">
      <c r="Q17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4" spans="17:17" ht="17.100000000000001" customHeight="1" x14ac:dyDescent="0.45">
      <c r="Q17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5" spans="17:17" ht="17.100000000000001" customHeight="1" x14ac:dyDescent="0.45">
      <c r="Q17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6" spans="17:17" ht="17.100000000000001" customHeight="1" x14ac:dyDescent="0.45">
      <c r="Q17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7" spans="17:17" ht="17.100000000000001" customHeight="1" x14ac:dyDescent="0.45">
      <c r="Q17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8" spans="17:17" ht="17.100000000000001" customHeight="1" x14ac:dyDescent="0.45">
      <c r="Q17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69" spans="17:17" ht="17.100000000000001" customHeight="1" x14ac:dyDescent="0.45">
      <c r="Q17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0" spans="17:17" ht="17.100000000000001" customHeight="1" x14ac:dyDescent="0.45">
      <c r="Q17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1" spans="17:17" ht="17.100000000000001" customHeight="1" x14ac:dyDescent="0.45">
      <c r="Q17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2" spans="17:17" ht="17.100000000000001" customHeight="1" x14ac:dyDescent="0.45">
      <c r="Q17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3" spans="17:17" ht="17.100000000000001" customHeight="1" x14ac:dyDescent="0.45">
      <c r="Q17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4" spans="17:17" ht="17.100000000000001" customHeight="1" x14ac:dyDescent="0.45">
      <c r="Q17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5" spans="17:17" ht="17.100000000000001" customHeight="1" x14ac:dyDescent="0.45">
      <c r="Q17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6" spans="17:17" ht="17.100000000000001" customHeight="1" x14ac:dyDescent="0.45">
      <c r="Q17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7" spans="17:17" ht="17.100000000000001" customHeight="1" x14ac:dyDescent="0.45">
      <c r="Q17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8" spans="17:17" ht="17.100000000000001" customHeight="1" x14ac:dyDescent="0.45">
      <c r="Q17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79" spans="17:17" ht="17.100000000000001" customHeight="1" x14ac:dyDescent="0.45">
      <c r="Q17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0" spans="17:17" ht="17.100000000000001" customHeight="1" x14ac:dyDescent="0.45">
      <c r="Q17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1" spans="17:17" ht="17.100000000000001" customHeight="1" x14ac:dyDescent="0.45">
      <c r="Q17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2" spans="17:17" ht="17.100000000000001" customHeight="1" x14ac:dyDescent="0.45">
      <c r="Q17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3" spans="17:17" ht="17.100000000000001" customHeight="1" x14ac:dyDescent="0.45">
      <c r="Q17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4" spans="17:17" ht="17.100000000000001" customHeight="1" x14ac:dyDescent="0.45">
      <c r="Q17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5" spans="17:17" ht="17.100000000000001" customHeight="1" x14ac:dyDescent="0.45">
      <c r="Q17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6" spans="17:17" ht="17.100000000000001" customHeight="1" x14ac:dyDescent="0.45">
      <c r="Q17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7" spans="17:17" ht="17.100000000000001" customHeight="1" x14ac:dyDescent="0.45">
      <c r="Q17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8" spans="17:17" ht="17.100000000000001" customHeight="1" x14ac:dyDescent="0.45">
      <c r="Q17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89" spans="17:17" ht="17.100000000000001" customHeight="1" x14ac:dyDescent="0.45">
      <c r="Q17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0" spans="17:17" ht="17.100000000000001" customHeight="1" x14ac:dyDescent="0.45">
      <c r="Q17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1" spans="17:17" ht="17.100000000000001" customHeight="1" x14ac:dyDescent="0.45">
      <c r="Q17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2" spans="17:17" ht="17.100000000000001" customHeight="1" x14ac:dyDescent="0.45">
      <c r="Q17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3" spans="17:17" ht="17.100000000000001" customHeight="1" x14ac:dyDescent="0.45">
      <c r="Q17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4" spans="17:17" ht="17.100000000000001" customHeight="1" x14ac:dyDescent="0.45">
      <c r="Q17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5" spans="17:17" ht="17.100000000000001" customHeight="1" x14ac:dyDescent="0.45">
      <c r="Q17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6" spans="17:17" ht="17.100000000000001" customHeight="1" x14ac:dyDescent="0.45">
      <c r="Q17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7" spans="17:17" ht="17.100000000000001" customHeight="1" x14ac:dyDescent="0.45">
      <c r="Q17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8" spans="17:17" ht="17.100000000000001" customHeight="1" x14ac:dyDescent="0.45">
      <c r="Q17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799" spans="17:17" ht="17.100000000000001" customHeight="1" x14ac:dyDescent="0.45">
      <c r="Q17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0" spans="17:17" ht="17.100000000000001" customHeight="1" x14ac:dyDescent="0.45">
      <c r="Q18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1" spans="17:17" ht="17.100000000000001" customHeight="1" x14ac:dyDescent="0.45">
      <c r="Q18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2" spans="17:17" ht="17.100000000000001" customHeight="1" x14ac:dyDescent="0.45">
      <c r="Q18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3" spans="17:17" ht="17.100000000000001" customHeight="1" x14ac:dyDescent="0.45">
      <c r="Q18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4" spans="17:17" ht="17.100000000000001" customHeight="1" x14ac:dyDescent="0.45">
      <c r="Q18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5" spans="17:17" ht="17.100000000000001" customHeight="1" x14ac:dyDescent="0.45">
      <c r="Q18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6" spans="17:17" ht="17.100000000000001" customHeight="1" x14ac:dyDescent="0.45">
      <c r="Q18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7" spans="17:17" ht="17.100000000000001" customHeight="1" x14ac:dyDescent="0.45">
      <c r="Q18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8" spans="17:17" ht="17.100000000000001" customHeight="1" x14ac:dyDescent="0.45">
      <c r="Q18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09" spans="17:17" ht="17.100000000000001" customHeight="1" x14ac:dyDescent="0.45">
      <c r="Q18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0" spans="17:17" ht="17.100000000000001" customHeight="1" x14ac:dyDescent="0.45">
      <c r="Q18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1" spans="17:17" ht="17.100000000000001" customHeight="1" x14ac:dyDescent="0.45">
      <c r="Q18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2" spans="17:17" ht="17.100000000000001" customHeight="1" x14ac:dyDescent="0.45">
      <c r="Q18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3" spans="17:17" ht="17.100000000000001" customHeight="1" x14ac:dyDescent="0.45">
      <c r="Q18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4" spans="17:17" ht="17.100000000000001" customHeight="1" x14ac:dyDescent="0.45">
      <c r="Q18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5" spans="17:17" ht="17.100000000000001" customHeight="1" x14ac:dyDescent="0.45">
      <c r="Q18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6" spans="17:17" ht="17.100000000000001" customHeight="1" x14ac:dyDescent="0.45">
      <c r="Q18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7" spans="17:17" ht="17.100000000000001" customHeight="1" x14ac:dyDescent="0.45">
      <c r="Q18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8" spans="17:17" ht="17.100000000000001" customHeight="1" x14ac:dyDescent="0.45">
      <c r="Q18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19" spans="17:17" ht="17.100000000000001" customHeight="1" x14ac:dyDescent="0.45">
      <c r="Q18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0" spans="17:17" ht="17.100000000000001" customHeight="1" x14ac:dyDescent="0.45">
      <c r="Q18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1" spans="17:17" ht="17.100000000000001" customHeight="1" x14ac:dyDescent="0.45">
      <c r="Q18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2" spans="17:17" ht="17.100000000000001" customHeight="1" x14ac:dyDescent="0.45">
      <c r="Q18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3" spans="17:17" ht="17.100000000000001" customHeight="1" x14ac:dyDescent="0.45">
      <c r="Q18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4" spans="17:17" ht="17.100000000000001" customHeight="1" x14ac:dyDescent="0.45">
      <c r="Q18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5" spans="17:17" ht="17.100000000000001" customHeight="1" x14ac:dyDescent="0.45">
      <c r="Q18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6" spans="17:17" ht="17.100000000000001" customHeight="1" x14ac:dyDescent="0.45">
      <c r="Q18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7" spans="17:17" ht="17.100000000000001" customHeight="1" x14ac:dyDescent="0.45">
      <c r="Q18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8" spans="17:17" ht="17.100000000000001" customHeight="1" x14ac:dyDescent="0.45">
      <c r="Q18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29" spans="17:17" ht="17.100000000000001" customHeight="1" x14ac:dyDescent="0.45">
      <c r="Q18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0" spans="17:17" ht="17.100000000000001" customHeight="1" x14ac:dyDescent="0.45">
      <c r="Q18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1" spans="17:17" ht="17.100000000000001" customHeight="1" x14ac:dyDescent="0.45">
      <c r="Q18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2" spans="17:17" ht="17.100000000000001" customHeight="1" x14ac:dyDescent="0.45">
      <c r="Q18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3" spans="17:17" ht="17.100000000000001" customHeight="1" x14ac:dyDescent="0.45">
      <c r="Q18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4" spans="17:17" ht="17.100000000000001" customHeight="1" x14ac:dyDescent="0.45">
      <c r="Q18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5" spans="17:17" ht="17.100000000000001" customHeight="1" x14ac:dyDescent="0.45">
      <c r="Q18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6" spans="17:17" ht="17.100000000000001" customHeight="1" x14ac:dyDescent="0.45">
      <c r="Q18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7" spans="17:17" ht="17.100000000000001" customHeight="1" x14ac:dyDescent="0.45">
      <c r="Q18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8" spans="17:17" ht="17.100000000000001" customHeight="1" x14ac:dyDescent="0.45">
      <c r="Q18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39" spans="17:17" ht="17.100000000000001" customHeight="1" x14ac:dyDescent="0.45">
      <c r="Q18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0" spans="17:17" ht="17.100000000000001" customHeight="1" x14ac:dyDescent="0.45">
      <c r="Q18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1" spans="17:17" ht="17.100000000000001" customHeight="1" x14ac:dyDescent="0.45">
      <c r="Q18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2" spans="17:17" ht="17.100000000000001" customHeight="1" x14ac:dyDescent="0.45">
      <c r="Q18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3" spans="17:17" ht="17.100000000000001" customHeight="1" x14ac:dyDescent="0.45">
      <c r="Q18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4" spans="17:17" ht="17.100000000000001" customHeight="1" x14ac:dyDescent="0.45">
      <c r="Q18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5" spans="17:17" ht="17.100000000000001" customHeight="1" x14ac:dyDescent="0.45">
      <c r="Q18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6" spans="17:17" ht="17.100000000000001" customHeight="1" x14ac:dyDescent="0.45">
      <c r="Q18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7" spans="17:17" ht="17.100000000000001" customHeight="1" x14ac:dyDescent="0.45">
      <c r="Q18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8" spans="17:17" ht="17.100000000000001" customHeight="1" x14ac:dyDescent="0.45">
      <c r="Q18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49" spans="17:17" ht="17.100000000000001" customHeight="1" x14ac:dyDescent="0.45">
      <c r="Q18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0" spans="17:17" ht="17.100000000000001" customHeight="1" x14ac:dyDescent="0.45">
      <c r="Q18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1" spans="17:17" ht="17.100000000000001" customHeight="1" x14ac:dyDescent="0.45">
      <c r="Q18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2" spans="17:17" ht="17.100000000000001" customHeight="1" x14ac:dyDescent="0.45">
      <c r="Q18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3" spans="17:17" ht="17.100000000000001" customHeight="1" x14ac:dyDescent="0.45">
      <c r="Q18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4" spans="17:17" ht="17.100000000000001" customHeight="1" x14ac:dyDescent="0.45">
      <c r="Q18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5" spans="17:17" ht="17.100000000000001" customHeight="1" x14ac:dyDescent="0.45">
      <c r="Q18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6" spans="17:17" ht="17.100000000000001" customHeight="1" x14ac:dyDescent="0.45">
      <c r="Q18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7" spans="17:17" ht="17.100000000000001" customHeight="1" x14ac:dyDescent="0.45">
      <c r="Q18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8" spans="17:17" ht="17.100000000000001" customHeight="1" x14ac:dyDescent="0.45">
      <c r="Q18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59" spans="17:17" ht="17.100000000000001" customHeight="1" x14ac:dyDescent="0.45">
      <c r="Q18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0" spans="17:17" ht="17.100000000000001" customHeight="1" x14ac:dyDescent="0.45">
      <c r="Q18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1" spans="17:17" ht="17.100000000000001" customHeight="1" x14ac:dyDescent="0.45">
      <c r="Q18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2" spans="17:17" ht="17.100000000000001" customHeight="1" x14ac:dyDescent="0.45">
      <c r="Q18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3" spans="17:17" ht="17.100000000000001" customHeight="1" x14ac:dyDescent="0.45">
      <c r="Q18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4" spans="17:17" ht="17.100000000000001" customHeight="1" x14ac:dyDescent="0.45">
      <c r="Q18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5" spans="17:17" ht="17.100000000000001" customHeight="1" x14ac:dyDescent="0.45">
      <c r="Q18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6" spans="17:17" ht="17.100000000000001" customHeight="1" x14ac:dyDescent="0.45">
      <c r="Q18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7" spans="17:17" ht="17.100000000000001" customHeight="1" x14ac:dyDescent="0.45">
      <c r="Q18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8" spans="17:17" ht="17.100000000000001" customHeight="1" x14ac:dyDescent="0.45">
      <c r="Q18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69" spans="17:17" ht="17.100000000000001" customHeight="1" x14ac:dyDescent="0.45">
      <c r="Q18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0" spans="17:17" ht="17.100000000000001" customHeight="1" x14ac:dyDescent="0.45">
      <c r="Q18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1" spans="17:17" ht="17.100000000000001" customHeight="1" x14ac:dyDescent="0.45">
      <c r="Q18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2" spans="17:17" ht="17.100000000000001" customHeight="1" x14ac:dyDescent="0.45">
      <c r="Q18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3" spans="17:17" ht="17.100000000000001" customHeight="1" x14ac:dyDescent="0.45">
      <c r="Q18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4" spans="17:17" ht="17.100000000000001" customHeight="1" x14ac:dyDescent="0.45">
      <c r="Q18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5" spans="17:17" ht="17.100000000000001" customHeight="1" x14ac:dyDescent="0.45">
      <c r="Q18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6" spans="17:17" ht="17.100000000000001" customHeight="1" x14ac:dyDescent="0.45">
      <c r="Q18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7" spans="17:17" ht="17.100000000000001" customHeight="1" x14ac:dyDescent="0.45">
      <c r="Q18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8" spans="17:17" ht="17.100000000000001" customHeight="1" x14ac:dyDescent="0.45">
      <c r="Q18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79" spans="17:17" ht="17.100000000000001" customHeight="1" x14ac:dyDescent="0.45">
      <c r="Q18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0" spans="17:17" ht="17.100000000000001" customHeight="1" x14ac:dyDescent="0.45">
      <c r="Q18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1" spans="17:17" ht="17.100000000000001" customHeight="1" x14ac:dyDescent="0.45">
      <c r="Q18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2" spans="17:17" ht="17.100000000000001" customHeight="1" x14ac:dyDescent="0.45">
      <c r="Q18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3" spans="17:17" ht="17.100000000000001" customHeight="1" x14ac:dyDescent="0.45">
      <c r="Q18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4" spans="17:17" ht="17.100000000000001" customHeight="1" x14ac:dyDescent="0.45">
      <c r="Q18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5" spans="17:17" ht="17.100000000000001" customHeight="1" x14ac:dyDescent="0.45">
      <c r="Q18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6" spans="17:17" ht="17.100000000000001" customHeight="1" x14ac:dyDescent="0.45">
      <c r="Q18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7" spans="17:17" ht="17.100000000000001" customHeight="1" x14ac:dyDescent="0.45">
      <c r="Q18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8" spans="17:17" ht="17.100000000000001" customHeight="1" x14ac:dyDescent="0.45">
      <c r="Q18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89" spans="17:17" ht="17.100000000000001" customHeight="1" x14ac:dyDescent="0.45">
      <c r="Q18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0" spans="17:17" ht="17.100000000000001" customHeight="1" x14ac:dyDescent="0.45">
      <c r="Q18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1" spans="17:17" ht="17.100000000000001" customHeight="1" x14ac:dyDescent="0.45">
      <c r="Q18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2" spans="17:17" ht="17.100000000000001" customHeight="1" x14ac:dyDescent="0.45">
      <c r="Q18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3" spans="17:17" ht="17.100000000000001" customHeight="1" x14ac:dyDescent="0.45">
      <c r="Q18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4" spans="17:17" ht="17.100000000000001" customHeight="1" x14ac:dyDescent="0.45">
      <c r="Q18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5" spans="17:17" ht="17.100000000000001" customHeight="1" x14ac:dyDescent="0.45">
      <c r="Q18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6" spans="17:17" ht="17.100000000000001" customHeight="1" x14ac:dyDescent="0.45">
      <c r="Q18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7" spans="17:17" ht="17.100000000000001" customHeight="1" x14ac:dyDescent="0.45">
      <c r="Q18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8" spans="17:17" ht="17.100000000000001" customHeight="1" x14ac:dyDescent="0.45">
      <c r="Q18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899" spans="17:17" ht="17.100000000000001" customHeight="1" x14ac:dyDescent="0.45">
      <c r="Q18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0" spans="17:17" ht="17.100000000000001" customHeight="1" x14ac:dyDescent="0.45">
      <c r="Q19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1" spans="17:17" ht="17.100000000000001" customHeight="1" x14ac:dyDescent="0.45">
      <c r="Q19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2" spans="17:17" ht="17.100000000000001" customHeight="1" x14ac:dyDescent="0.45">
      <c r="Q19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3" spans="17:17" ht="17.100000000000001" customHeight="1" x14ac:dyDescent="0.45">
      <c r="Q19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4" spans="17:17" ht="17.100000000000001" customHeight="1" x14ac:dyDescent="0.45">
      <c r="Q19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5" spans="17:17" ht="17.100000000000001" customHeight="1" x14ac:dyDescent="0.45">
      <c r="Q19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6" spans="17:17" ht="17.100000000000001" customHeight="1" x14ac:dyDescent="0.45">
      <c r="Q19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7" spans="17:17" ht="17.100000000000001" customHeight="1" x14ac:dyDescent="0.45">
      <c r="Q19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8" spans="17:17" ht="17.100000000000001" customHeight="1" x14ac:dyDescent="0.45">
      <c r="Q19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9" spans="17:17" ht="17.100000000000001" customHeight="1" x14ac:dyDescent="0.45">
      <c r="Q19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0" spans="17:17" ht="17.100000000000001" customHeight="1" x14ac:dyDescent="0.45">
      <c r="Q19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1" spans="17:17" ht="17.100000000000001" customHeight="1" x14ac:dyDescent="0.45">
      <c r="Q19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2" spans="17:17" ht="17.100000000000001" customHeight="1" x14ac:dyDescent="0.45">
      <c r="Q19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3" spans="17:17" ht="17.100000000000001" customHeight="1" x14ac:dyDescent="0.45">
      <c r="Q19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4" spans="17:17" ht="17.100000000000001" customHeight="1" x14ac:dyDescent="0.45">
      <c r="Q19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5" spans="17:17" ht="17.100000000000001" customHeight="1" x14ac:dyDescent="0.45">
      <c r="Q19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6" spans="17:17" ht="17.100000000000001" customHeight="1" x14ac:dyDescent="0.45">
      <c r="Q19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7" spans="17:17" ht="17.100000000000001" customHeight="1" x14ac:dyDescent="0.45">
      <c r="Q19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8" spans="17:17" ht="17.100000000000001" customHeight="1" x14ac:dyDescent="0.45">
      <c r="Q19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19" spans="17:17" ht="17.100000000000001" customHeight="1" x14ac:dyDescent="0.45">
      <c r="Q19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0" spans="17:17" ht="17.100000000000001" customHeight="1" x14ac:dyDescent="0.45">
      <c r="Q19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1" spans="17:17" ht="17.100000000000001" customHeight="1" x14ac:dyDescent="0.45">
      <c r="Q19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2" spans="17:17" ht="17.100000000000001" customHeight="1" x14ac:dyDescent="0.45">
      <c r="Q19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3" spans="17:17" ht="17.100000000000001" customHeight="1" x14ac:dyDescent="0.45">
      <c r="Q19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4" spans="17:17" ht="17.100000000000001" customHeight="1" x14ac:dyDescent="0.45">
      <c r="Q19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5" spans="17:17" ht="17.100000000000001" customHeight="1" x14ac:dyDescent="0.45">
      <c r="Q19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6" spans="17:17" ht="17.100000000000001" customHeight="1" x14ac:dyDescent="0.45">
      <c r="Q19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7" spans="17:17" ht="17.100000000000001" customHeight="1" x14ac:dyDescent="0.45">
      <c r="Q19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8" spans="17:17" ht="17.100000000000001" customHeight="1" x14ac:dyDescent="0.45">
      <c r="Q19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29" spans="17:17" ht="17.100000000000001" customHeight="1" x14ac:dyDescent="0.45">
      <c r="Q19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0" spans="17:17" ht="17.100000000000001" customHeight="1" x14ac:dyDescent="0.45">
      <c r="Q19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1" spans="17:17" ht="17.100000000000001" customHeight="1" x14ac:dyDescent="0.45">
      <c r="Q19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2" spans="17:17" ht="17.100000000000001" customHeight="1" x14ac:dyDescent="0.45">
      <c r="Q19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3" spans="17:17" ht="17.100000000000001" customHeight="1" x14ac:dyDescent="0.45">
      <c r="Q19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4" spans="17:17" ht="17.100000000000001" customHeight="1" x14ac:dyDescent="0.45">
      <c r="Q19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5" spans="17:17" ht="17.100000000000001" customHeight="1" x14ac:dyDescent="0.45">
      <c r="Q19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6" spans="17:17" ht="17.100000000000001" customHeight="1" x14ac:dyDescent="0.45">
      <c r="Q19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7" spans="17:17" ht="17.100000000000001" customHeight="1" x14ac:dyDescent="0.45">
      <c r="Q19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8" spans="17:17" ht="17.100000000000001" customHeight="1" x14ac:dyDescent="0.45">
      <c r="Q19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39" spans="17:17" ht="17.100000000000001" customHeight="1" x14ac:dyDescent="0.45">
      <c r="Q19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0" spans="17:17" ht="17.100000000000001" customHeight="1" x14ac:dyDescent="0.45">
      <c r="Q19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1" spans="17:17" ht="17.100000000000001" customHeight="1" x14ac:dyDescent="0.45">
      <c r="Q19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2" spans="17:17" ht="17.100000000000001" customHeight="1" x14ac:dyDescent="0.45">
      <c r="Q19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3" spans="17:17" ht="17.100000000000001" customHeight="1" x14ac:dyDescent="0.45">
      <c r="Q19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4" spans="17:17" ht="17.100000000000001" customHeight="1" x14ac:dyDescent="0.45">
      <c r="Q19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5" spans="17:17" ht="17.100000000000001" customHeight="1" x14ac:dyDescent="0.45">
      <c r="Q19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6" spans="17:17" ht="17.100000000000001" customHeight="1" x14ac:dyDescent="0.45">
      <c r="Q19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7" spans="17:17" ht="17.100000000000001" customHeight="1" x14ac:dyDescent="0.45">
      <c r="Q19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8" spans="17:17" ht="17.100000000000001" customHeight="1" x14ac:dyDescent="0.45">
      <c r="Q19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49" spans="17:17" ht="17.100000000000001" customHeight="1" x14ac:dyDescent="0.45">
      <c r="Q19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0" spans="17:17" ht="17.100000000000001" customHeight="1" x14ac:dyDescent="0.45">
      <c r="Q19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1" spans="17:17" ht="17.100000000000001" customHeight="1" x14ac:dyDescent="0.45">
      <c r="Q19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2" spans="17:17" ht="17.100000000000001" customHeight="1" x14ac:dyDescent="0.45">
      <c r="Q19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3" spans="17:17" ht="17.100000000000001" customHeight="1" x14ac:dyDescent="0.45">
      <c r="Q19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4" spans="17:17" ht="17.100000000000001" customHeight="1" x14ac:dyDescent="0.45">
      <c r="Q19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5" spans="17:17" ht="17.100000000000001" customHeight="1" x14ac:dyDescent="0.45">
      <c r="Q19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6" spans="17:17" ht="17.100000000000001" customHeight="1" x14ac:dyDescent="0.45">
      <c r="Q19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7" spans="17:17" ht="17.100000000000001" customHeight="1" x14ac:dyDescent="0.45">
      <c r="Q19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8" spans="17:17" ht="17.100000000000001" customHeight="1" x14ac:dyDescent="0.45">
      <c r="Q19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9" spans="17:17" ht="17.100000000000001" customHeight="1" x14ac:dyDescent="0.45">
      <c r="Q19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0" spans="17:17" ht="17.100000000000001" customHeight="1" x14ac:dyDescent="0.45">
      <c r="Q19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1" spans="17:17" ht="17.100000000000001" customHeight="1" x14ac:dyDescent="0.45">
      <c r="Q19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2" spans="17:17" ht="17.100000000000001" customHeight="1" x14ac:dyDescent="0.45">
      <c r="Q19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3" spans="17:17" ht="17.100000000000001" customHeight="1" x14ac:dyDescent="0.45">
      <c r="Q19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4" spans="17:17" ht="17.100000000000001" customHeight="1" x14ac:dyDescent="0.45">
      <c r="Q19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5" spans="17:17" ht="17.100000000000001" customHeight="1" x14ac:dyDescent="0.45">
      <c r="Q19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6" spans="17:17" ht="17.100000000000001" customHeight="1" x14ac:dyDescent="0.45">
      <c r="Q19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7" spans="17:17" ht="17.100000000000001" customHeight="1" x14ac:dyDescent="0.45">
      <c r="Q19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8" spans="17:17" ht="17.100000000000001" customHeight="1" x14ac:dyDescent="0.45">
      <c r="Q19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69" spans="17:17" ht="17.100000000000001" customHeight="1" x14ac:dyDescent="0.45">
      <c r="Q19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0" spans="17:17" ht="17.100000000000001" customHeight="1" x14ac:dyDescent="0.45">
      <c r="Q19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1" spans="17:17" ht="17.100000000000001" customHeight="1" x14ac:dyDescent="0.45">
      <c r="Q19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2" spans="17:17" ht="17.100000000000001" customHeight="1" x14ac:dyDescent="0.45">
      <c r="Q19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3" spans="17:17" ht="17.100000000000001" customHeight="1" x14ac:dyDescent="0.45">
      <c r="Q19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4" spans="17:17" ht="17.100000000000001" customHeight="1" x14ac:dyDescent="0.45">
      <c r="Q19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5" spans="17:17" ht="17.100000000000001" customHeight="1" x14ac:dyDescent="0.45">
      <c r="Q19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6" spans="17:17" ht="17.100000000000001" customHeight="1" x14ac:dyDescent="0.45">
      <c r="Q19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7" spans="17:17" ht="17.100000000000001" customHeight="1" x14ac:dyDescent="0.45">
      <c r="Q19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8" spans="17:17" ht="17.100000000000001" customHeight="1" x14ac:dyDescent="0.45">
      <c r="Q19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79" spans="17:17" ht="17.100000000000001" customHeight="1" x14ac:dyDescent="0.45">
      <c r="Q19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0" spans="17:17" ht="17.100000000000001" customHeight="1" x14ac:dyDescent="0.45">
      <c r="Q19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1" spans="17:17" ht="17.100000000000001" customHeight="1" x14ac:dyDescent="0.45">
      <c r="Q19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2" spans="17:17" ht="17.100000000000001" customHeight="1" x14ac:dyDescent="0.45">
      <c r="Q19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3" spans="17:17" ht="17.100000000000001" customHeight="1" x14ac:dyDescent="0.45">
      <c r="Q19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4" spans="17:17" ht="17.100000000000001" customHeight="1" x14ac:dyDescent="0.45">
      <c r="Q19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5" spans="17:17" ht="17.100000000000001" customHeight="1" x14ac:dyDescent="0.45">
      <c r="Q19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6" spans="17:17" ht="17.100000000000001" customHeight="1" x14ac:dyDescent="0.45">
      <c r="Q19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7" spans="17:17" ht="17.100000000000001" customHeight="1" x14ac:dyDescent="0.45">
      <c r="Q19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8" spans="17:17" ht="17.100000000000001" customHeight="1" x14ac:dyDescent="0.45">
      <c r="Q19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89" spans="17:17" ht="17.100000000000001" customHeight="1" x14ac:dyDescent="0.45">
      <c r="Q19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0" spans="17:17" ht="17.100000000000001" customHeight="1" x14ac:dyDescent="0.45">
      <c r="Q19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1" spans="17:17" ht="17.100000000000001" customHeight="1" x14ac:dyDescent="0.45">
      <c r="Q19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2" spans="17:17" ht="17.100000000000001" customHeight="1" x14ac:dyDescent="0.45">
      <c r="Q19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3" spans="17:17" ht="17.100000000000001" customHeight="1" x14ac:dyDescent="0.45">
      <c r="Q19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4" spans="17:17" ht="17.100000000000001" customHeight="1" x14ac:dyDescent="0.45">
      <c r="Q19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5" spans="17:17" ht="17.100000000000001" customHeight="1" x14ac:dyDescent="0.45">
      <c r="Q19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6" spans="17:17" ht="17.100000000000001" customHeight="1" x14ac:dyDescent="0.45">
      <c r="Q19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7" spans="17:17" ht="17.100000000000001" customHeight="1" x14ac:dyDescent="0.45">
      <c r="Q19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8" spans="17:17" ht="17.100000000000001" customHeight="1" x14ac:dyDescent="0.45">
      <c r="Q19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9" spans="17:17" ht="17.100000000000001" customHeight="1" x14ac:dyDescent="0.45">
      <c r="Q19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0" spans="17:17" ht="17.100000000000001" customHeight="1" x14ac:dyDescent="0.45">
      <c r="Q20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1" spans="17:17" ht="17.100000000000001" customHeight="1" x14ac:dyDescent="0.45">
      <c r="Q20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2" spans="17:17" ht="17.100000000000001" customHeight="1" x14ac:dyDescent="0.45">
      <c r="Q20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3" spans="17:17" ht="17.100000000000001" customHeight="1" x14ac:dyDescent="0.45">
      <c r="Q20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4" spans="17:17" ht="17.100000000000001" customHeight="1" x14ac:dyDescent="0.45">
      <c r="Q20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5" spans="17:17" ht="17.100000000000001" customHeight="1" x14ac:dyDescent="0.45">
      <c r="Q20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6" spans="17:17" ht="17.100000000000001" customHeight="1" x14ac:dyDescent="0.45">
      <c r="Q20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7" spans="17:17" ht="17.100000000000001" customHeight="1" x14ac:dyDescent="0.45">
      <c r="Q20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8" spans="17:17" ht="17.100000000000001" customHeight="1" x14ac:dyDescent="0.45">
      <c r="Q20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09" spans="17:17" ht="17.100000000000001" customHeight="1" x14ac:dyDescent="0.45">
      <c r="Q20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0" spans="17:17" ht="17.100000000000001" customHeight="1" x14ac:dyDescent="0.45">
      <c r="Q20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1" spans="17:17" ht="17.100000000000001" customHeight="1" x14ac:dyDescent="0.45">
      <c r="Q20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2" spans="17:17" ht="17.100000000000001" customHeight="1" x14ac:dyDescent="0.45">
      <c r="Q20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3" spans="17:17" ht="17.100000000000001" customHeight="1" x14ac:dyDescent="0.45">
      <c r="Q20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4" spans="17:17" ht="17.100000000000001" customHeight="1" x14ac:dyDescent="0.45">
      <c r="Q20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5" spans="17:17" ht="17.100000000000001" customHeight="1" x14ac:dyDescent="0.45">
      <c r="Q20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6" spans="17:17" ht="17.100000000000001" customHeight="1" x14ac:dyDescent="0.45">
      <c r="Q20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7" spans="17:17" ht="17.100000000000001" customHeight="1" x14ac:dyDescent="0.45">
      <c r="Q20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8" spans="17:17" ht="17.100000000000001" customHeight="1" x14ac:dyDescent="0.45">
      <c r="Q20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19" spans="17:17" ht="17.100000000000001" customHeight="1" x14ac:dyDescent="0.45">
      <c r="Q20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0" spans="17:17" ht="17.100000000000001" customHeight="1" x14ac:dyDescent="0.45">
      <c r="Q20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1" spans="17:17" ht="17.100000000000001" customHeight="1" x14ac:dyDescent="0.45">
      <c r="Q20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2" spans="17:17" ht="17.100000000000001" customHeight="1" x14ac:dyDescent="0.45">
      <c r="Q20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3" spans="17:17" ht="17.100000000000001" customHeight="1" x14ac:dyDescent="0.45">
      <c r="Q20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4" spans="17:17" ht="17.100000000000001" customHeight="1" x14ac:dyDescent="0.45">
      <c r="Q20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5" spans="17:17" ht="17.100000000000001" customHeight="1" x14ac:dyDescent="0.45">
      <c r="Q20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6" spans="17:17" ht="17.100000000000001" customHeight="1" x14ac:dyDescent="0.45">
      <c r="Q20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7" spans="17:17" ht="17.100000000000001" customHeight="1" x14ac:dyDescent="0.45">
      <c r="Q20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8" spans="17:17" ht="17.100000000000001" customHeight="1" x14ac:dyDescent="0.45">
      <c r="Q20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29" spans="17:17" ht="17.100000000000001" customHeight="1" x14ac:dyDescent="0.45">
      <c r="Q20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0" spans="17:17" ht="17.100000000000001" customHeight="1" x14ac:dyDescent="0.45">
      <c r="Q20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1" spans="17:17" ht="17.100000000000001" customHeight="1" x14ac:dyDescent="0.45">
      <c r="Q20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2" spans="17:17" ht="17.100000000000001" customHeight="1" x14ac:dyDescent="0.45">
      <c r="Q20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3" spans="17:17" ht="17.100000000000001" customHeight="1" x14ac:dyDescent="0.45">
      <c r="Q20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4" spans="17:17" ht="17.100000000000001" customHeight="1" x14ac:dyDescent="0.45">
      <c r="Q20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5" spans="17:17" ht="17.100000000000001" customHeight="1" x14ac:dyDescent="0.45">
      <c r="Q20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6" spans="17:17" ht="17.100000000000001" customHeight="1" x14ac:dyDescent="0.45">
      <c r="Q20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7" spans="17:17" ht="17.100000000000001" customHeight="1" x14ac:dyDescent="0.45">
      <c r="Q20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8" spans="17:17" ht="17.100000000000001" customHeight="1" x14ac:dyDescent="0.45">
      <c r="Q20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39" spans="17:17" ht="17.100000000000001" customHeight="1" x14ac:dyDescent="0.45">
      <c r="Q20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0" spans="17:17" ht="17.100000000000001" customHeight="1" x14ac:dyDescent="0.45">
      <c r="Q20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1" spans="17:17" ht="17.100000000000001" customHeight="1" x14ac:dyDescent="0.45">
      <c r="Q20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2" spans="17:17" ht="17.100000000000001" customHeight="1" x14ac:dyDescent="0.45">
      <c r="Q20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3" spans="17:17" ht="17.100000000000001" customHeight="1" x14ac:dyDescent="0.45">
      <c r="Q20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4" spans="17:17" ht="17.100000000000001" customHeight="1" x14ac:dyDescent="0.45">
      <c r="Q20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5" spans="17:17" ht="17.100000000000001" customHeight="1" x14ac:dyDescent="0.45">
      <c r="Q20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6" spans="17:17" ht="17.100000000000001" customHeight="1" x14ac:dyDescent="0.45">
      <c r="Q20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7" spans="17:17" ht="17.100000000000001" customHeight="1" x14ac:dyDescent="0.45">
      <c r="Q20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8" spans="17:17" ht="17.100000000000001" customHeight="1" x14ac:dyDescent="0.45">
      <c r="Q20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49" spans="17:17" ht="17.100000000000001" customHeight="1" x14ac:dyDescent="0.45">
      <c r="Q20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0" spans="17:17" ht="17.100000000000001" customHeight="1" x14ac:dyDescent="0.45">
      <c r="Q20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1" spans="17:17" ht="17.100000000000001" customHeight="1" x14ac:dyDescent="0.45">
      <c r="Q20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2" spans="17:17" ht="17.100000000000001" customHeight="1" x14ac:dyDescent="0.45">
      <c r="Q20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3" spans="17:17" ht="17.100000000000001" customHeight="1" x14ac:dyDescent="0.45">
      <c r="Q20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4" spans="17:17" ht="17.100000000000001" customHeight="1" x14ac:dyDescent="0.45">
      <c r="Q20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5" spans="17:17" ht="17.100000000000001" customHeight="1" x14ac:dyDescent="0.45">
      <c r="Q20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6" spans="17:17" ht="17.100000000000001" customHeight="1" x14ac:dyDescent="0.45">
      <c r="Q20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7" spans="17:17" ht="17.100000000000001" customHeight="1" x14ac:dyDescent="0.45">
      <c r="Q20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8" spans="17:17" ht="17.100000000000001" customHeight="1" x14ac:dyDescent="0.45">
      <c r="Q20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9" spans="17:17" ht="17.100000000000001" customHeight="1" x14ac:dyDescent="0.45">
      <c r="Q20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0" spans="17:17" ht="17.100000000000001" customHeight="1" x14ac:dyDescent="0.45">
      <c r="Q20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1" spans="17:17" ht="17.100000000000001" customHeight="1" x14ac:dyDescent="0.45">
      <c r="Q20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2" spans="17:17" ht="17.100000000000001" customHeight="1" x14ac:dyDescent="0.45">
      <c r="Q20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3" spans="17:17" ht="17.100000000000001" customHeight="1" x14ac:dyDescent="0.45">
      <c r="Q20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4" spans="17:17" ht="17.100000000000001" customHeight="1" x14ac:dyDescent="0.45">
      <c r="Q20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5" spans="17:17" ht="17.100000000000001" customHeight="1" x14ac:dyDescent="0.45">
      <c r="Q20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6" spans="17:17" ht="17.100000000000001" customHeight="1" x14ac:dyDescent="0.45">
      <c r="Q20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7" spans="17:17" ht="17.100000000000001" customHeight="1" x14ac:dyDescent="0.45">
      <c r="Q20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8" spans="17:17" ht="17.100000000000001" customHeight="1" x14ac:dyDescent="0.45">
      <c r="Q20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9" spans="17:17" ht="17.100000000000001" customHeight="1" x14ac:dyDescent="0.45">
      <c r="Q20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0" spans="17:17" ht="17.100000000000001" customHeight="1" x14ac:dyDescent="0.45">
      <c r="Q20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1" spans="17:17" ht="17.100000000000001" customHeight="1" x14ac:dyDescent="0.45">
      <c r="Q20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2" spans="17:17" ht="17.100000000000001" customHeight="1" x14ac:dyDescent="0.45">
      <c r="Q20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3" spans="17:17" ht="17.100000000000001" customHeight="1" x14ac:dyDescent="0.45">
      <c r="Q20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4" spans="17:17" ht="17.100000000000001" customHeight="1" x14ac:dyDescent="0.45">
      <c r="Q20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5" spans="17:17" ht="17.100000000000001" customHeight="1" x14ac:dyDescent="0.45">
      <c r="Q20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6" spans="17:17" ht="17.100000000000001" customHeight="1" x14ac:dyDescent="0.45">
      <c r="Q20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7" spans="17:17" ht="17.100000000000001" customHeight="1" x14ac:dyDescent="0.45">
      <c r="Q20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8" spans="17:17" ht="17.100000000000001" customHeight="1" x14ac:dyDescent="0.45">
      <c r="Q20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9" spans="17:17" ht="17.100000000000001" customHeight="1" x14ac:dyDescent="0.45">
      <c r="Q20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0" spans="17:17" ht="17.100000000000001" customHeight="1" x14ac:dyDescent="0.45">
      <c r="Q20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1" spans="17:17" ht="17.100000000000001" customHeight="1" x14ac:dyDescent="0.45">
      <c r="Q20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2" spans="17:17" ht="17.100000000000001" customHeight="1" x14ac:dyDescent="0.45">
      <c r="Q20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3" spans="17:17" ht="17.100000000000001" customHeight="1" x14ac:dyDescent="0.45">
      <c r="Q20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4" spans="17:17" ht="17.100000000000001" customHeight="1" x14ac:dyDescent="0.45">
      <c r="Q20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5" spans="17:17" ht="17.100000000000001" customHeight="1" x14ac:dyDescent="0.45">
      <c r="Q20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6" spans="17:17" ht="17.100000000000001" customHeight="1" x14ac:dyDescent="0.45">
      <c r="Q20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7" spans="17:17" ht="17.100000000000001" customHeight="1" x14ac:dyDescent="0.45">
      <c r="Q20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8" spans="17:17" ht="17.100000000000001" customHeight="1" x14ac:dyDescent="0.45">
      <c r="Q20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9" spans="17:17" ht="17.100000000000001" customHeight="1" x14ac:dyDescent="0.45">
      <c r="Q20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0" spans="17:17" ht="17.100000000000001" customHeight="1" x14ac:dyDescent="0.45">
      <c r="Q20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1" spans="17:17" ht="17.100000000000001" customHeight="1" x14ac:dyDescent="0.45">
      <c r="Q20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2" spans="17:17" ht="17.100000000000001" customHeight="1" x14ac:dyDescent="0.45">
      <c r="Q20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3" spans="17:17" ht="17.100000000000001" customHeight="1" x14ac:dyDescent="0.45">
      <c r="Q20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4" spans="17:17" ht="17.100000000000001" customHeight="1" x14ac:dyDescent="0.45">
      <c r="Q20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5" spans="17:17" ht="17.100000000000001" customHeight="1" x14ac:dyDescent="0.45">
      <c r="Q20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6" spans="17:17" ht="17.100000000000001" customHeight="1" x14ac:dyDescent="0.45">
      <c r="Q20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7" spans="17:17" ht="17.100000000000001" customHeight="1" x14ac:dyDescent="0.45">
      <c r="Q20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8" spans="17:17" ht="17.100000000000001" customHeight="1" x14ac:dyDescent="0.45">
      <c r="Q20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99" spans="17:17" ht="17.100000000000001" customHeight="1" x14ac:dyDescent="0.45">
      <c r="Q20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0" spans="17:17" ht="17.100000000000001" customHeight="1" x14ac:dyDescent="0.45">
      <c r="Q21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1" spans="17:17" ht="17.100000000000001" customHeight="1" x14ac:dyDescent="0.45">
      <c r="Q21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2" spans="17:17" ht="17.100000000000001" customHeight="1" x14ac:dyDescent="0.45">
      <c r="Q21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3" spans="17:17" ht="17.100000000000001" customHeight="1" x14ac:dyDescent="0.45">
      <c r="Q21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4" spans="17:17" ht="17.100000000000001" customHeight="1" x14ac:dyDescent="0.45">
      <c r="Q21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5" spans="17:17" ht="17.100000000000001" customHeight="1" x14ac:dyDescent="0.45">
      <c r="Q21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6" spans="17:17" ht="17.100000000000001" customHeight="1" x14ac:dyDescent="0.45">
      <c r="Q21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7" spans="17:17" ht="17.100000000000001" customHeight="1" x14ac:dyDescent="0.45">
      <c r="Q21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8" spans="17:17" ht="17.100000000000001" customHeight="1" x14ac:dyDescent="0.45">
      <c r="Q21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09" spans="17:17" ht="17.100000000000001" customHeight="1" x14ac:dyDescent="0.45">
      <c r="Q21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0" spans="17:17" ht="17.100000000000001" customHeight="1" x14ac:dyDescent="0.45">
      <c r="Q21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1" spans="17:17" ht="17.100000000000001" customHeight="1" x14ac:dyDescent="0.45">
      <c r="Q21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2" spans="17:17" ht="17.100000000000001" customHeight="1" x14ac:dyDescent="0.45">
      <c r="Q21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3" spans="17:17" ht="17.100000000000001" customHeight="1" x14ac:dyDescent="0.45">
      <c r="Q21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4" spans="17:17" ht="17.100000000000001" customHeight="1" x14ac:dyDescent="0.45">
      <c r="Q21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5" spans="17:17" ht="17.100000000000001" customHeight="1" x14ac:dyDescent="0.45">
      <c r="Q21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6" spans="17:17" ht="17.100000000000001" customHeight="1" x14ac:dyDescent="0.45">
      <c r="Q21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7" spans="17:17" ht="17.100000000000001" customHeight="1" x14ac:dyDescent="0.45">
      <c r="Q21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8" spans="17:17" ht="17.100000000000001" customHeight="1" x14ac:dyDescent="0.45">
      <c r="Q21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19" spans="17:17" ht="17.100000000000001" customHeight="1" x14ac:dyDescent="0.45">
      <c r="Q21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0" spans="17:17" ht="17.100000000000001" customHeight="1" x14ac:dyDescent="0.45">
      <c r="Q21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1" spans="17:17" ht="17.100000000000001" customHeight="1" x14ac:dyDescent="0.45">
      <c r="Q21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2" spans="17:17" ht="17.100000000000001" customHeight="1" x14ac:dyDescent="0.45">
      <c r="Q21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3" spans="17:17" ht="17.100000000000001" customHeight="1" x14ac:dyDescent="0.45">
      <c r="Q21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4" spans="17:17" ht="17.100000000000001" customHeight="1" x14ac:dyDescent="0.45">
      <c r="Q21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5" spans="17:17" ht="17.100000000000001" customHeight="1" x14ac:dyDescent="0.45">
      <c r="Q21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6" spans="17:17" ht="17.100000000000001" customHeight="1" x14ac:dyDescent="0.45">
      <c r="Q21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7" spans="17:17" ht="17.100000000000001" customHeight="1" x14ac:dyDescent="0.45">
      <c r="Q21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8" spans="17:17" ht="17.100000000000001" customHeight="1" x14ac:dyDescent="0.45">
      <c r="Q21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29" spans="17:17" ht="17.100000000000001" customHeight="1" x14ac:dyDescent="0.45">
      <c r="Q21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0" spans="17:17" ht="17.100000000000001" customHeight="1" x14ac:dyDescent="0.45">
      <c r="Q21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1" spans="17:17" ht="17.100000000000001" customHeight="1" x14ac:dyDescent="0.45">
      <c r="Q21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2" spans="17:17" ht="17.100000000000001" customHeight="1" x14ac:dyDescent="0.45">
      <c r="Q21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3" spans="17:17" ht="17.100000000000001" customHeight="1" x14ac:dyDescent="0.45">
      <c r="Q21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4" spans="17:17" ht="17.100000000000001" customHeight="1" x14ac:dyDescent="0.45">
      <c r="Q21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5" spans="17:17" ht="17.100000000000001" customHeight="1" x14ac:dyDescent="0.45">
      <c r="Q21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6" spans="17:17" ht="17.100000000000001" customHeight="1" x14ac:dyDescent="0.45">
      <c r="Q21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7" spans="17:17" ht="17.100000000000001" customHeight="1" x14ac:dyDescent="0.45">
      <c r="Q21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8" spans="17:17" ht="17.100000000000001" customHeight="1" x14ac:dyDescent="0.45">
      <c r="Q21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39" spans="17:17" ht="17.100000000000001" customHeight="1" x14ac:dyDescent="0.45">
      <c r="Q21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0" spans="17:17" ht="17.100000000000001" customHeight="1" x14ac:dyDescent="0.45">
      <c r="Q21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1" spans="17:17" ht="17.100000000000001" customHeight="1" x14ac:dyDescent="0.45">
      <c r="Q21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2" spans="17:17" ht="17.100000000000001" customHeight="1" x14ac:dyDescent="0.45">
      <c r="Q21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3" spans="17:17" ht="17.100000000000001" customHeight="1" x14ac:dyDescent="0.45">
      <c r="Q21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4" spans="17:17" ht="17.100000000000001" customHeight="1" x14ac:dyDescent="0.45">
      <c r="Q21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5" spans="17:17" ht="17.100000000000001" customHeight="1" x14ac:dyDescent="0.45">
      <c r="Q21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6" spans="17:17" ht="17.100000000000001" customHeight="1" x14ac:dyDescent="0.45">
      <c r="Q21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7" spans="17:17" ht="17.100000000000001" customHeight="1" x14ac:dyDescent="0.45">
      <c r="Q21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8" spans="17:17" ht="17.100000000000001" customHeight="1" x14ac:dyDescent="0.45">
      <c r="Q21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49" spans="17:17" ht="17.100000000000001" customHeight="1" x14ac:dyDescent="0.45">
      <c r="Q21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0" spans="17:17" ht="17.100000000000001" customHeight="1" x14ac:dyDescent="0.45">
      <c r="Q21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1" spans="17:17" ht="17.100000000000001" customHeight="1" x14ac:dyDescent="0.45">
      <c r="Q21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2" spans="17:17" ht="17.100000000000001" customHeight="1" x14ac:dyDescent="0.45">
      <c r="Q21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3" spans="17:17" ht="17.100000000000001" customHeight="1" x14ac:dyDescent="0.45">
      <c r="Q21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4" spans="17:17" ht="17.100000000000001" customHeight="1" x14ac:dyDescent="0.45">
      <c r="Q21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5" spans="17:17" ht="17.100000000000001" customHeight="1" x14ac:dyDescent="0.45">
      <c r="Q21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6" spans="17:17" ht="17.100000000000001" customHeight="1" x14ac:dyDescent="0.45">
      <c r="Q21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7" spans="17:17" ht="17.100000000000001" customHeight="1" x14ac:dyDescent="0.45">
      <c r="Q21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8" spans="17:17" ht="17.100000000000001" customHeight="1" x14ac:dyDescent="0.45">
      <c r="Q21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59" spans="17:17" ht="17.100000000000001" customHeight="1" x14ac:dyDescent="0.45">
      <c r="Q21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0" spans="17:17" ht="17.100000000000001" customHeight="1" x14ac:dyDescent="0.45">
      <c r="Q21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1" spans="17:17" ht="17.100000000000001" customHeight="1" x14ac:dyDescent="0.45">
      <c r="Q21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2" spans="17:17" ht="17.100000000000001" customHeight="1" x14ac:dyDescent="0.45">
      <c r="Q21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3" spans="17:17" ht="17.100000000000001" customHeight="1" x14ac:dyDescent="0.45">
      <c r="Q21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4" spans="17:17" ht="17.100000000000001" customHeight="1" x14ac:dyDescent="0.45">
      <c r="Q21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5" spans="17:17" ht="17.100000000000001" customHeight="1" x14ac:dyDescent="0.45">
      <c r="Q21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6" spans="17:17" ht="17.100000000000001" customHeight="1" x14ac:dyDescent="0.45">
      <c r="Q21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7" spans="17:17" ht="17.100000000000001" customHeight="1" x14ac:dyDescent="0.45">
      <c r="Q21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8" spans="17:17" ht="17.100000000000001" customHeight="1" x14ac:dyDescent="0.45">
      <c r="Q21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69" spans="17:17" ht="17.100000000000001" customHeight="1" x14ac:dyDescent="0.45">
      <c r="Q21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0" spans="17:17" ht="17.100000000000001" customHeight="1" x14ac:dyDescent="0.45">
      <c r="Q21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1" spans="17:17" ht="17.100000000000001" customHeight="1" x14ac:dyDescent="0.45">
      <c r="Q21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2" spans="17:17" ht="17.100000000000001" customHeight="1" x14ac:dyDescent="0.45">
      <c r="Q21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3" spans="17:17" ht="17.100000000000001" customHeight="1" x14ac:dyDescent="0.45">
      <c r="Q21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4" spans="17:17" ht="17.100000000000001" customHeight="1" x14ac:dyDescent="0.45">
      <c r="Q21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5" spans="17:17" ht="17.100000000000001" customHeight="1" x14ac:dyDescent="0.45">
      <c r="Q21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6" spans="17:17" ht="17.100000000000001" customHeight="1" x14ac:dyDescent="0.45">
      <c r="Q21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7" spans="17:17" ht="17.100000000000001" customHeight="1" x14ac:dyDescent="0.45">
      <c r="Q21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8" spans="17:17" ht="17.100000000000001" customHeight="1" x14ac:dyDescent="0.45">
      <c r="Q21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79" spans="17:17" ht="17.100000000000001" customHeight="1" x14ac:dyDescent="0.45">
      <c r="Q21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0" spans="17:17" ht="17.100000000000001" customHeight="1" x14ac:dyDescent="0.45">
      <c r="Q21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1" spans="17:17" ht="17.100000000000001" customHeight="1" x14ac:dyDescent="0.45">
      <c r="Q21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2" spans="17:17" ht="17.100000000000001" customHeight="1" x14ac:dyDescent="0.45">
      <c r="Q21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3" spans="17:17" ht="17.100000000000001" customHeight="1" x14ac:dyDescent="0.45">
      <c r="Q21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4" spans="17:17" ht="17.100000000000001" customHeight="1" x14ac:dyDescent="0.45">
      <c r="Q21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5" spans="17:17" ht="17.100000000000001" customHeight="1" x14ac:dyDescent="0.45">
      <c r="Q21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6" spans="17:17" ht="17.100000000000001" customHeight="1" x14ac:dyDescent="0.45">
      <c r="Q21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7" spans="17:17" ht="17.100000000000001" customHeight="1" x14ac:dyDescent="0.45">
      <c r="Q21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8" spans="17:17" ht="17.100000000000001" customHeight="1" x14ac:dyDescent="0.45">
      <c r="Q21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89" spans="17:17" ht="17.100000000000001" customHeight="1" x14ac:dyDescent="0.45">
      <c r="Q21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0" spans="17:17" ht="17.100000000000001" customHeight="1" x14ac:dyDescent="0.45">
      <c r="Q21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1" spans="17:17" ht="17.100000000000001" customHeight="1" x14ac:dyDescent="0.45">
      <c r="Q21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2" spans="17:17" ht="17.100000000000001" customHeight="1" x14ac:dyDescent="0.45">
      <c r="Q21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3" spans="17:17" ht="17.100000000000001" customHeight="1" x14ac:dyDescent="0.45">
      <c r="Q21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4" spans="17:17" ht="17.100000000000001" customHeight="1" x14ac:dyDescent="0.45">
      <c r="Q21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5" spans="17:17" ht="17.100000000000001" customHeight="1" x14ac:dyDescent="0.45">
      <c r="Q21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6" spans="17:17" ht="17.100000000000001" customHeight="1" x14ac:dyDescent="0.45">
      <c r="Q21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7" spans="17:17" ht="17.100000000000001" customHeight="1" x14ac:dyDescent="0.45">
      <c r="Q21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8" spans="17:17" ht="17.100000000000001" customHeight="1" x14ac:dyDescent="0.45">
      <c r="Q21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199" spans="17:17" ht="17.100000000000001" customHeight="1" x14ac:dyDescent="0.45">
      <c r="Q21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0" spans="17:17" ht="17.100000000000001" customHeight="1" x14ac:dyDescent="0.45">
      <c r="Q22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1" spans="17:17" ht="17.100000000000001" customHeight="1" x14ac:dyDescent="0.45">
      <c r="Q22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2" spans="17:17" ht="17.100000000000001" customHeight="1" x14ac:dyDescent="0.45">
      <c r="Q22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3" spans="17:17" ht="17.100000000000001" customHeight="1" x14ac:dyDescent="0.45">
      <c r="Q22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4" spans="17:17" ht="17.100000000000001" customHeight="1" x14ac:dyDescent="0.45">
      <c r="Q22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5" spans="17:17" ht="17.100000000000001" customHeight="1" x14ac:dyDescent="0.45">
      <c r="Q22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6" spans="17:17" ht="17.100000000000001" customHeight="1" x14ac:dyDescent="0.45">
      <c r="Q22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7" spans="17:17" ht="17.100000000000001" customHeight="1" x14ac:dyDescent="0.45">
      <c r="Q22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8" spans="17:17" ht="17.100000000000001" customHeight="1" x14ac:dyDescent="0.45">
      <c r="Q22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09" spans="17:17" ht="17.100000000000001" customHeight="1" x14ac:dyDescent="0.45">
      <c r="Q22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0" spans="17:17" ht="17.100000000000001" customHeight="1" x14ac:dyDescent="0.45">
      <c r="Q22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1" spans="17:17" ht="17.100000000000001" customHeight="1" x14ac:dyDescent="0.45">
      <c r="Q22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2" spans="17:17" ht="17.100000000000001" customHeight="1" x14ac:dyDescent="0.45">
      <c r="Q22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3" spans="17:17" ht="17.100000000000001" customHeight="1" x14ac:dyDescent="0.45">
      <c r="Q22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4" spans="17:17" ht="17.100000000000001" customHeight="1" x14ac:dyDescent="0.45">
      <c r="Q22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5" spans="17:17" ht="17.100000000000001" customHeight="1" x14ac:dyDescent="0.45">
      <c r="Q22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6" spans="17:17" ht="17.100000000000001" customHeight="1" x14ac:dyDescent="0.45">
      <c r="Q22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7" spans="17:17" ht="17.100000000000001" customHeight="1" x14ac:dyDescent="0.45">
      <c r="Q22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8" spans="17:17" ht="17.100000000000001" customHeight="1" x14ac:dyDescent="0.45">
      <c r="Q22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19" spans="17:17" ht="17.100000000000001" customHeight="1" x14ac:dyDescent="0.45">
      <c r="Q22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0" spans="17:17" ht="17.100000000000001" customHeight="1" x14ac:dyDescent="0.45">
      <c r="Q22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1" spans="17:17" ht="17.100000000000001" customHeight="1" x14ac:dyDescent="0.45">
      <c r="Q22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2" spans="17:17" ht="17.100000000000001" customHeight="1" x14ac:dyDescent="0.45">
      <c r="Q22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3" spans="17:17" ht="17.100000000000001" customHeight="1" x14ac:dyDescent="0.45">
      <c r="Q22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4" spans="17:17" ht="17.100000000000001" customHeight="1" x14ac:dyDescent="0.45">
      <c r="Q22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5" spans="17:17" ht="17.100000000000001" customHeight="1" x14ac:dyDescent="0.45">
      <c r="Q22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6" spans="17:17" ht="17.100000000000001" customHeight="1" x14ac:dyDescent="0.45">
      <c r="Q22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7" spans="17:17" ht="17.100000000000001" customHeight="1" x14ac:dyDescent="0.45">
      <c r="Q22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8" spans="17:17" ht="17.100000000000001" customHeight="1" x14ac:dyDescent="0.45">
      <c r="Q22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29" spans="17:17" ht="17.100000000000001" customHeight="1" x14ac:dyDescent="0.45">
      <c r="Q22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0" spans="17:17" ht="17.100000000000001" customHeight="1" x14ac:dyDescent="0.45">
      <c r="Q22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1" spans="17:17" ht="17.100000000000001" customHeight="1" x14ac:dyDescent="0.45">
      <c r="Q22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2" spans="17:17" ht="17.100000000000001" customHeight="1" x14ac:dyDescent="0.45">
      <c r="Q22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3" spans="17:17" ht="17.100000000000001" customHeight="1" x14ac:dyDescent="0.45">
      <c r="Q22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4" spans="17:17" ht="17.100000000000001" customHeight="1" x14ac:dyDescent="0.45">
      <c r="Q22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5" spans="17:17" ht="17.100000000000001" customHeight="1" x14ac:dyDescent="0.45">
      <c r="Q22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6" spans="17:17" ht="17.100000000000001" customHeight="1" x14ac:dyDescent="0.45">
      <c r="Q22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7" spans="17:17" ht="17.100000000000001" customHeight="1" x14ac:dyDescent="0.45">
      <c r="Q22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8" spans="17:17" ht="17.100000000000001" customHeight="1" x14ac:dyDescent="0.45">
      <c r="Q22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39" spans="17:17" ht="17.100000000000001" customHeight="1" x14ac:dyDescent="0.45">
      <c r="Q22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0" spans="17:17" ht="17.100000000000001" customHeight="1" x14ac:dyDescent="0.45">
      <c r="Q22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1" spans="17:17" ht="17.100000000000001" customHeight="1" x14ac:dyDescent="0.45">
      <c r="Q22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2" spans="17:17" ht="17.100000000000001" customHeight="1" x14ac:dyDescent="0.45">
      <c r="Q22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3" spans="17:17" ht="17.100000000000001" customHeight="1" x14ac:dyDescent="0.45">
      <c r="Q22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4" spans="17:17" ht="17.100000000000001" customHeight="1" x14ac:dyDescent="0.45">
      <c r="Q22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5" spans="17:17" ht="17.100000000000001" customHeight="1" x14ac:dyDescent="0.45">
      <c r="Q22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6" spans="17:17" ht="17.100000000000001" customHeight="1" x14ac:dyDescent="0.45">
      <c r="Q22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7" spans="17:17" ht="17.100000000000001" customHeight="1" x14ac:dyDescent="0.45">
      <c r="Q22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8" spans="17:17" ht="17.100000000000001" customHeight="1" x14ac:dyDescent="0.45">
      <c r="Q22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49" spans="17:17" ht="17.100000000000001" customHeight="1" x14ac:dyDescent="0.45">
      <c r="Q22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0" spans="17:17" ht="17.100000000000001" customHeight="1" x14ac:dyDescent="0.45">
      <c r="Q22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1" spans="17:17" ht="17.100000000000001" customHeight="1" x14ac:dyDescent="0.45">
      <c r="Q22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2" spans="17:17" ht="17.100000000000001" customHeight="1" x14ac:dyDescent="0.45">
      <c r="Q22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3" spans="17:17" ht="17.100000000000001" customHeight="1" x14ac:dyDescent="0.45">
      <c r="Q22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4" spans="17:17" ht="17.100000000000001" customHeight="1" x14ac:dyDescent="0.45">
      <c r="Q22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5" spans="17:17" ht="17.100000000000001" customHeight="1" x14ac:dyDescent="0.45">
      <c r="Q22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6" spans="17:17" ht="17.100000000000001" customHeight="1" x14ac:dyDescent="0.45">
      <c r="Q22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7" spans="17:17" ht="17.100000000000001" customHeight="1" x14ac:dyDescent="0.45">
      <c r="Q22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8" spans="17:17" ht="17.100000000000001" customHeight="1" x14ac:dyDescent="0.45">
      <c r="Q22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59" spans="17:17" ht="17.100000000000001" customHeight="1" x14ac:dyDescent="0.45">
      <c r="Q22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0" spans="17:17" ht="17.100000000000001" customHeight="1" x14ac:dyDescent="0.45">
      <c r="Q22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1" spans="17:17" ht="17.100000000000001" customHeight="1" x14ac:dyDescent="0.45">
      <c r="Q22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2" spans="17:17" ht="17.100000000000001" customHeight="1" x14ac:dyDescent="0.45">
      <c r="Q22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3" spans="17:17" ht="17.100000000000001" customHeight="1" x14ac:dyDescent="0.45">
      <c r="Q22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4" spans="17:17" ht="17.100000000000001" customHeight="1" x14ac:dyDescent="0.45">
      <c r="Q22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5" spans="17:17" ht="17.100000000000001" customHeight="1" x14ac:dyDescent="0.45">
      <c r="Q22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6" spans="17:17" ht="17.100000000000001" customHeight="1" x14ac:dyDescent="0.45">
      <c r="Q22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7" spans="17:17" ht="17.100000000000001" customHeight="1" x14ac:dyDescent="0.45">
      <c r="Q22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8" spans="17:17" ht="17.100000000000001" customHeight="1" x14ac:dyDescent="0.45">
      <c r="Q22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69" spans="17:17" ht="17.100000000000001" customHeight="1" x14ac:dyDescent="0.45">
      <c r="Q22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0" spans="17:17" ht="17.100000000000001" customHeight="1" x14ac:dyDescent="0.45">
      <c r="Q22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1" spans="17:17" ht="17.100000000000001" customHeight="1" x14ac:dyDescent="0.45">
      <c r="Q22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2" spans="17:17" ht="17.100000000000001" customHeight="1" x14ac:dyDescent="0.45">
      <c r="Q22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3" spans="17:17" ht="17.100000000000001" customHeight="1" x14ac:dyDescent="0.45">
      <c r="Q22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4" spans="17:17" ht="17.100000000000001" customHeight="1" x14ac:dyDescent="0.45">
      <c r="Q22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5" spans="17:17" ht="17.100000000000001" customHeight="1" x14ac:dyDescent="0.45">
      <c r="Q22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6" spans="17:17" ht="17.100000000000001" customHeight="1" x14ac:dyDescent="0.45">
      <c r="Q22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7" spans="17:17" ht="17.100000000000001" customHeight="1" x14ac:dyDescent="0.45">
      <c r="Q22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8" spans="17:17" ht="17.100000000000001" customHeight="1" x14ac:dyDescent="0.45">
      <c r="Q22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79" spans="17:17" ht="17.100000000000001" customHeight="1" x14ac:dyDescent="0.45">
      <c r="Q22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0" spans="17:17" ht="17.100000000000001" customHeight="1" x14ac:dyDescent="0.45">
      <c r="Q22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1" spans="17:17" ht="17.100000000000001" customHeight="1" x14ac:dyDescent="0.45">
      <c r="Q22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2" spans="17:17" ht="17.100000000000001" customHeight="1" x14ac:dyDescent="0.45">
      <c r="Q22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3" spans="17:17" ht="17.100000000000001" customHeight="1" x14ac:dyDescent="0.45">
      <c r="Q22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4" spans="17:17" ht="17.100000000000001" customHeight="1" x14ac:dyDescent="0.45">
      <c r="Q22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5" spans="17:17" ht="17.100000000000001" customHeight="1" x14ac:dyDescent="0.45">
      <c r="Q22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6" spans="17:17" ht="17.100000000000001" customHeight="1" x14ac:dyDescent="0.45">
      <c r="Q22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7" spans="17:17" ht="17.100000000000001" customHeight="1" x14ac:dyDescent="0.45">
      <c r="Q22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8" spans="17:17" ht="17.100000000000001" customHeight="1" x14ac:dyDescent="0.45">
      <c r="Q22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89" spans="17:17" ht="17.100000000000001" customHeight="1" x14ac:dyDescent="0.45">
      <c r="Q22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0" spans="17:17" ht="17.100000000000001" customHeight="1" x14ac:dyDescent="0.45">
      <c r="Q22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1" spans="17:17" ht="17.100000000000001" customHeight="1" x14ac:dyDescent="0.45">
      <c r="Q22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2" spans="17:17" ht="17.100000000000001" customHeight="1" x14ac:dyDescent="0.45">
      <c r="Q22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3" spans="17:17" ht="17.100000000000001" customHeight="1" x14ac:dyDescent="0.45">
      <c r="Q22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4" spans="17:17" ht="17.100000000000001" customHeight="1" x14ac:dyDescent="0.45">
      <c r="Q22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5" spans="17:17" ht="17.100000000000001" customHeight="1" x14ac:dyDescent="0.45">
      <c r="Q22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6" spans="17:17" ht="17.100000000000001" customHeight="1" x14ac:dyDescent="0.45">
      <c r="Q22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7" spans="17:17" ht="17.100000000000001" customHeight="1" x14ac:dyDescent="0.45">
      <c r="Q22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8" spans="17:17" ht="17.100000000000001" customHeight="1" x14ac:dyDescent="0.45">
      <c r="Q22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299" spans="17:17" ht="17.100000000000001" customHeight="1" x14ac:dyDescent="0.45">
      <c r="Q22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0" spans="17:17" ht="17.100000000000001" customHeight="1" x14ac:dyDescent="0.45">
      <c r="Q23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1" spans="17:17" ht="17.100000000000001" customHeight="1" x14ac:dyDescent="0.45">
      <c r="Q23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2" spans="17:17" ht="17.100000000000001" customHeight="1" x14ac:dyDescent="0.45">
      <c r="Q23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3" spans="17:17" ht="17.100000000000001" customHeight="1" x14ac:dyDescent="0.45">
      <c r="Q23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4" spans="17:17" ht="17.100000000000001" customHeight="1" x14ac:dyDescent="0.45">
      <c r="Q23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5" spans="17:17" ht="17.100000000000001" customHeight="1" x14ac:dyDescent="0.45">
      <c r="Q23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6" spans="17:17" ht="17.100000000000001" customHeight="1" x14ac:dyDescent="0.45">
      <c r="Q23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7" spans="17:17" ht="17.100000000000001" customHeight="1" x14ac:dyDescent="0.45">
      <c r="Q23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8" spans="17:17" ht="17.100000000000001" customHeight="1" x14ac:dyDescent="0.45">
      <c r="Q23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09" spans="17:17" ht="17.100000000000001" customHeight="1" x14ac:dyDescent="0.45">
      <c r="Q23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0" spans="17:17" ht="17.100000000000001" customHeight="1" x14ac:dyDescent="0.45">
      <c r="Q23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1" spans="17:17" ht="17.100000000000001" customHeight="1" x14ac:dyDescent="0.45">
      <c r="Q23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2" spans="17:17" ht="17.100000000000001" customHeight="1" x14ac:dyDescent="0.45">
      <c r="Q23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3" spans="17:17" ht="17.100000000000001" customHeight="1" x14ac:dyDescent="0.45">
      <c r="Q23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4" spans="17:17" ht="17.100000000000001" customHeight="1" x14ac:dyDescent="0.45">
      <c r="Q23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5" spans="17:17" ht="17.100000000000001" customHeight="1" x14ac:dyDescent="0.45">
      <c r="Q23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6" spans="17:17" ht="17.100000000000001" customHeight="1" x14ac:dyDescent="0.45">
      <c r="Q23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7" spans="17:17" ht="17.100000000000001" customHeight="1" x14ac:dyDescent="0.45">
      <c r="Q23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8" spans="17:17" ht="17.100000000000001" customHeight="1" x14ac:dyDescent="0.45">
      <c r="Q23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19" spans="17:17" ht="17.100000000000001" customHeight="1" x14ac:dyDescent="0.45">
      <c r="Q23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0" spans="17:17" ht="17.100000000000001" customHeight="1" x14ac:dyDescent="0.45">
      <c r="Q23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1" spans="17:17" ht="17.100000000000001" customHeight="1" x14ac:dyDescent="0.45">
      <c r="Q23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2" spans="17:17" ht="17.100000000000001" customHeight="1" x14ac:dyDescent="0.45">
      <c r="Q23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3" spans="17:17" ht="17.100000000000001" customHeight="1" x14ac:dyDescent="0.45">
      <c r="Q23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4" spans="17:17" ht="17.100000000000001" customHeight="1" x14ac:dyDescent="0.45">
      <c r="Q23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5" spans="17:17" ht="17.100000000000001" customHeight="1" x14ac:dyDescent="0.45">
      <c r="Q23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6" spans="17:17" ht="17.100000000000001" customHeight="1" x14ac:dyDescent="0.45">
      <c r="Q23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7" spans="17:17" ht="17.100000000000001" customHeight="1" x14ac:dyDescent="0.45">
      <c r="Q23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8" spans="17:17" ht="17.100000000000001" customHeight="1" x14ac:dyDescent="0.45">
      <c r="Q23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29" spans="17:17" ht="17.100000000000001" customHeight="1" x14ac:dyDescent="0.45">
      <c r="Q23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0" spans="17:17" ht="17.100000000000001" customHeight="1" x14ac:dyDescent="0.45">
      <c r="Q23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1" spans="17:17" ht="17.100000000000001" customHeight="1" x14ac:dyDescent="0.45">
      <c r="Q23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2" spans="17:17" ht="17.100000000000001" customHeight="1" x14ac:dyDescent="0.45">
      <c r="Q23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3" spans="17:17" ht="17.100000000000001" customHeight="1" x14ac:dyDescent="0.45">
      <c r="Q23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4" spans="17:17" ht="17.100000000000001" customHeight="1" x14ac:dyDescent="0.45">
      <c r="Q23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5" spans="17:17" ht="17.100000000000001" customHeight="1" x14ac:dyDescent="0.45">
      <c r="Q23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6" spans="17:17" ht="17.100000000000001" customHeight="1" x14ac:dyDescent="0.45">
      <c r="Q23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7" spans="17:17" ht="17.100000000000001" customHeight="1" x14ac:dyDescent="0.45">
      <c r="Q23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8" spans="17:17" ht="17.100000000000001" customHeight="1" x14ac:dyDescent="0.45">
      <c r="Q23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39" spans="17:17" ht="17.100000000000001" customHeight="1" x14ac:dyDescent="0.45">
      <c r="Q23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0" spans="17:17" ht="17.100000000000001" customHeight="1" x14ac:dyDescent="0.45">
      <c r="Q23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1" spans="17:17" ht="17.100000000000001" customHeight="1" x14ac:dyDescent="0.45">
      <c r="Q23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2" spans="17:17" ht="17.100000000000001" customHeight="1" x14ac:dyDescent="0.45">
      <c r="Q23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3" spans="17:17" ht="17.100000000000001" customHeight="1" x14ac:dyDescent="0.45">
      <c r="Q23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4" spans="17:17" ht="17.100000000000001" customHeight="1" x14ac:dyDescent="0.45">
      <c r="Q23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5" spans="17:17" ht="17.100000000000001" customHeight="1" x14ac:dyDescent="0.45">
      <c r="Q23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6" spans="17:17" ht="17.100000000000001" customHeight="1" x14ac:dyDescent="0.45">
      <c r="Q23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7" spans="17:17" ht="17.100000000000001" customHeight="1" x14ac:dyDescent="0.45">
      <c r="Q23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8" spans="17:17" ht="17.100000000000001" customHeight="1" x14ac:dyDescent="0.45">
      <c r="Q23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49" spans="17:17" ht="17.100000000000001" customHeight="1" x14ac:dyDescent="0.45">
      <c r="Q23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0" spans="17:17" ht="17.100000000000001" customHeight="1" x14ac:dyDescent="0.45">
      <c r="Q23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1" spans="17:17" ht="17.100000000000001" customHeight="1" x14ac:dyDescent="0.45">
      <c r="Q23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2" spans="17:17" ht="17.100000000000001" customHeight="1" x14ac:dyDescent="0.45">
      <c r="Q23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3" spans="17:17" ht="17.100000000000001" customHeight="1" x14ac:dyDescent="0.45">
      <c r="Q23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4" spans="17:17" ht="17.100000000000001" customHeight="1" x14ac:dyDescent="0.45">
      <c r="Q23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5" spans="17:17" ht="17.100000000000001" customHeight="1" x14ac:dyDescent="0.45">
      <c r="Q23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6" spans="17:17" ht="17.100000000000001" customHeight="1" x14ac:dyDescent="0.45">
      <c r="Q23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7" spans="17:17" ht="17.100000000000001" customHeight="1" x14ac:dyDescent="0.45">
      <c r="Q23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8" spans="17:17" ht="17.100000000000001" customHeight="1" x14ac:dyDescent="0.45">
      <c r="Q23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59" spans="17:17" ht="17.100000000000001" customHeight="1" x14ac:dyDescent="0.45">
      <c r="Q23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0" spans="17:17" ht="17.100000000000001" customHeight="1" x14ac:dyDescent="0.45">
      <c r="Q23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1" spans="17:17" ht="17.100000000000001" customHeight="1" x14ac:dyDescent="0.45">
      <c r="Q23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2" spans="17:17" ht="17.100000000000001" customHeight="1" x14ac:dyDescent="0.45">
      <c r="Q23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3" spans="17:17" ht="17.100000000000001" customHeight="1" x14ac:dyDescent="0.45">
      <c r="Q23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4" spans="17:17" ht="17.100000000000001" customHeight="1" x14ac:dyDescent="0.45">
      <c r="Q23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5" spans="17:17" ht="17.100000000000001" customHeight="1" x14ac:dyDescent="0.45">
      <c r="Q23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6" spans="17:17" ht="17.100000000000001" customHeight="1" x14ac:dyDescent="0.45">
      <c r="Q23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7" spans="17:17" ht="17.100000000000001" customHeight="1" x14ac:dyDescent="0.45">
      <c r="Q23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8" spans="17:17" ht="17.100000000000001" customHeight="1" x14ac:dyDescent="0.45">
      <c r="Q23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69" spans="17:17" ht="17.100000000000001" customHeight="1" x14ac:dyDescent="0.45">
      <c r="Q23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0" spans="17:17" ht="17.100000000000001" customHeight="1" x14ac:dyDescent="0.45">
      <c r="Q23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1" spans="17:17" ht="17.100000000000001" customHeight="1" x14ac:dyDescent="0.45">
      <c r="Q23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2" spans="17:17" ht="17.100000000000001" customHeight="1" x14ac:dyDescent="0.45">
      <c r="Q23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3" spans="17:17" ht="17.100000000000001" customHeight="1" x14ac:dyDescent="0.45">
      <c r="Q23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4" spans="17:17" ht="17.100000000000001" customHeight="1" x14ac:dyDescent="0.45">
      <c r="Q23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5" spans="17:17" ht="17.100000000000001" customHeight="1" x14ac:dyDescent="0.45">
      <c r="Q23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6" spans="17:17" ht="17.100000000000001" customHeight="1" x14ac:dyDescent="0.45">
      <c r="Q23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7" spans="17:17" ht="17.100000000000001" customHeight="1" x14ac:dyDescent="0.45">
      <c r="Q23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8" spans="17:17" ht="17.100000000000001" customHeight="1" x14ac:dyDescent="0.45">
      <c r="Q23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79" spans="17:17" ht="17.100000000000001" customHeight="1" x14ac:dyDescent="0.45">
      <c r="Q23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0" spans="17:17" ht="17.100000000000001" customHeight="1" x14ac:dyDescent="0.45">
      <c r="Q23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1" spans="17:17" ht="17.100000000000001" customHeight="1" x14ac:dyDescent="0.45">
      <c r="Q23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2" spans="17:17" ht="17.100000000000001" customHeight="1" x14ac:dyDescent="0.45">
      <c r="Q23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3" spans="17:17" ht="17.100000000000001" customHeight="1" x14ac:dyDescent="0.45">
      <c r="Q23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4" spans="17:17" ht="17.100000000000001" customHeight="1" x14ac:dyDescent="0.45">
      <c r="Q23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5" spans="17:17" ht="17.100000000000001" customHeight="1" x14ac:dyDescent="0.45">
      <c r="Q23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6" spans="17:17" ht="17.100000000000001" customHeight="1" x14ac:dyDescent="0.45">
      <c r="Q23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7" spans="17:17" ht="17.100000000000001" customHeight="1" x14ac:dyDescent="0.45">
      <c r="Q23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8" spans="17:17" ht="17.100000000000001" customHeight="1" x14ac:dyDescent="0.45">
      <c r="Q23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89" spans="17:17" ht="17.100000000000001" customHeight="1" x14ac:dyDescent="0.45">
      <c r="Q23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0" spans="17:17" ht="17.100000000000001" customHeight="1" x14ac:dyDescent="0.45">
      <c r="Q23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1" spans="17:17" ht="17.100000000000001" customHeight="1" x14ac:dyDescent="0.45">
      <c r="Q23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2" spans="17:17" ht="17.100000000000001" customHeight="1" x14ac:dyDescent="0.45">
      <c r="Q23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3" spans="17:17" ht="17.100000000000001" customHeight="1" x14ac:dyDescent="0.45">
      <c r="Q23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4" spans="17:17" ht="17.100000000000001" customHeight="1" x14ac:dyDescent="0.45">
      <c r="Q23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5" spans="17:17" ht="17.100000000000001" customHeight="1" x14ac:dyDescent="0.45">
      <c r="Q23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6" spans="17:17" ht="17.100000000000001" customHeight="1" x14ac:dyDescent="0.45">
      <c r="Q23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7" spans="17:17" ht="17.100000000000001" customHeight="1" x14ac:dyDescent="0.45">
      <c r="Q23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8" spans="17:17" ht="17.100000000000001" customHeight="1" x14ac:dyDescent="0.45">
      <c r="Q23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399" spans="17:17" ht="17.100000000000001" customHeight="1" x14ac:dyDescent="0.45">
      <c r="Q23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0" spans="17:17" ht="17.100000000000001" customHeight="1" x14ac:dyDescent="0.45">
      <c r="Q24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1" spans="17:17" ht="17.100000000000001" customHeight="1" x14ac:dyDescent="0.45">
      <c r="Q24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2" spans="17:17" ht="17.100000000000001" customHeight="1" x14ac:dyDescent="0.45">
      <c r="Q24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3" spans="17:17" ht="17.100000000000001" customHeight="1" x14ac:dyDescent="0.45">
      <c r="Q24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4" spans="17:17" ht="17.100000000000001" customHeight="1" x14ac:dyDescent="0.45">
      <c r="Q24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5" spans="17:17" ht="17.100000000000001" customHeight="1" x14ac:dyDescent="0.45">
      <c r="Q24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6" spans="17:17" ht="17.100000000000001" customHeight="1" x14ac:dyDescent="0.45">
      <c r="Q24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7" spans="17:17" ht="17.100000000000001" customHeight="1" x14ac:dyDescent="0.45">
      <c r="Q24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8" spans="17:17" ht="17.100000000000001" customHeight="1" x14ac:dyDescent="0.45">
      <c r="Q24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09" spans="17:17" ht="17.100000000000001" customHeight="1" x14ac:dyDescent="0.45">
      <c r="Q24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0" spans="17:17" ht="17.100000000000001" customHeight="1" x14ac:dyDescent="0.45">
      <c r="Q24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1" spans="17:17" ht="17.100000000000001" customHeight="1" x14ac:dyDescent="0.45">
      <c r="Q24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2" spans="17:17" ht="17.100000000000001" customHeight="1" x14ac:dyDescent="0.45">
      <c r="Q24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3" spans="17:17" ht="17.100000000000001" customHeight="1" x14ac:dyDescent="0.45">
      <c r="Q24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4" spans="17:17" ht="17.100000000000001" customHeight="1" x14ac:dyDescent="0.45">
      <c r="Q24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5" spans="17:17" ht="17.100000000000001" customHeight="1" x14ac:dyDescent="0.45">
      <c r="Q24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6" spans="17:17" ht="17.100000000000001" customHeight="1" x14ac:dyDescent="0.45">
      <c r="Q24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7" spans="17:17" ht="17.100000000000001" customHeight="1" x14ac:dyDescent="0.45">
      <c r="Q24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8" spans="17:17" ht="17.100000000000001" customHeight="1" x14ac:dyDescent="0.45">
      <c r="Q24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19" spans="17:17" ht="17.100000000000001" customHeight="1" x14ac:dyDescent="0.45">
      <c r="Q24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0" spans="17:17" ht="17.100000000000001" customHeight="1" x14ac:dyDescent="0.45">
      <c r="Q24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1" spans="17:17" ht="17.100000000000001" customHeight="1" x14ac:dyDescent="0.45">
      <c r="Q24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2" spans="17:17" ht="17.100000000000001" customHeight="1" x14ac:dyDescent="0.45">
      <c r="Q24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3" spans="17:17" ht="17.100000000000001" customHeight="1" x14ac:dyDescent="0.45">
      <c r="Q24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4" spans="17:17" ht="17.100000000000001" customHeight="1" x14ac:dyDescent="0.45">
      <c r="Q24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5" spans="17:17" ht="17.100000000000001" customHeight="1" x14ac:dyDescent="0.45">
      <c r="Q24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6" spans="17:17" ht="17.100000000000001" customHeight="1" x14ac:dyDescent="0.45">
      <c r="Q24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7" spans="17:17" ht="17.100000000000001" customHeight="1" x14ac:dyDescent="0.45">
      <c r="Q24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8" spans="17:17" ht="17.100000000000001" customHeight="1" x14ac:dyDescent="0.45">
      <c r="Q24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29" spans="17:17" ht="17.100000000000001" customHeight="1" x14ac:dyDescent="0.45">
      <c r="Q24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0" spans="17:17" ht="17.100000000000001" customHeight="1" x14ac:dyDescent="0.45">
      <c r="Q24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1" spans="17:17" ht="17.100000000000001" customHeight="1" x14ac:dyDescent="0.45">
      <c r="Q24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2" spans="17:17" ht="17.100000000000001" customHeight="1" x14ac:dyDescent="0.45">
      <c r="Q24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3" spans="17:17" ht="17.100000000000001" customHeight="1" x14ac:dyDescent="0.45">
      <c r="Q24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4" spans="17:17" ht="17.100000000000001" customHeight="1" x14ac:dyDescent="0.45">
      <c r="Q24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5" spans="17:17" ht="17.100000000000001" customHeight="1" x14ac:dyDescent="0.45">
      <c r="Q24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6" spans="17:17" ht="17.100000000000001" customHeight="1" x14ac:dyDescent="0.45">
      <c r="Q24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7" spans="17:17" ht="17.100000000000001" customHeight="1" x14ac:dyDescent="0.45">
      <c r="Q24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8" spans="17:17" ht="17.100000000000001" customHeight="1" x14ac:dyDescent="0.45">
      <c r="Q24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39" spans="17:17" ht="17.100000000000001" customHeight="1" x14ac:dyDescent="0.45">
      <c r="Q24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0" spans="17:17" ht="17.100000000000001" customHeight="1" x14ac:dyDescent="0.45">
      <c r="Q24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1" spans="17:17" ht="17.100000000000001" customHeight="1" x14ac:dyDescent="0.45">
      <c r="Q24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2" spans="17:17" ht="17.100000000000001" customHeight="1" x14ac:dyDescent="0.45">
      <c r="Q24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3" spans="17:17" ht="17.100000000000001" customHeight="1" x14ac:dyDescent="0.45">
      <c r="Q24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4" spans="17:17" ht="17.100000000000001" customHeight="1" x14ac:dyDescent="0.45">
      <c r="Q24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5" spans="17:17" ht="17.100000000000001" customHeight="1" x14ac:dyDescent="0.45">
      <c r="Q24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6" spans="17:17" ht="17.100000000000001" customHeight="1" x14ac:dyDescent="0.45">
      <c r="Q24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7" spans="17:17" ht="17.100000000000001" customHeight="1" x14ac:dyDescent="0.45">
      <c r="Q24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8" spans="17:17" ht="17.100000000000001" customHeight="1" x14ac:dyDescent="0.45">
      <c r="Q24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49" spans="17:17" ht="17.100000000000001" customHeight="1" x14ac:dyDescent="0.45">
      <c r="Q24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0" spans="17:17" ht="17.100000000000001" customHeight="1" x14ac:dyDescent="0.45">
      <c r="Q24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1" spans="17:17" ht="17.100000000000001" customHeight="1" x14ac:dyDescent="0.45">
      <c r="Q24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2" spans="17:17" ht="17.100000000000001" customHeight="1" x14ac:dyDescent="0.45">
      <c r="Q24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3" spans="17:17" ht="17.100000000000001" customHeight="1" x14ac:dyDescent="0.45">
      <c r="Q24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4" spans="17:17" ht="17.100000000000001" customHeight="1" x14ac:dyDescent="0.45">
      <c r="Q24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5" spans="17:17" ht="17.100000000000001" customHeight="1" x14ac:dyDescent="0.45">
      <c r="Q24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6" spans="17:17" ht="17.100000000000001" customHeight="1" x14ac:dyDescent="0.45">
      <c r="Q24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7" spans="17:17" ht="17.100000000000001" customHeight="1" x14ac:dyDescent="0.45">
      <c r="Q24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8" spans="17:17" ht="17.100000000000001" customHeight="1" x14ac:dyDescent="0.45">
      <c r="Q24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59" spans="17:17" ht="17.100000000000001" customHeight="1" x14ac:dyDescent="0.45">
      <c r="Q24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0" spans="17:17" ht="17.100000000000001" customHeight="1" x14ac:dyDescent="0.45">
      <c r="Q24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1" spans="17:17" ht="17.100000000000001" customHeight="1" x14ac:dyDescent="0.45">
      <c r="Q24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2" spans="17:17" ht="17.100000000000001" customHeight="1" x14ac:dyDescent="0.45">
      <c r="Q24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3" spans="17:17" ht="17.100000000000001" customHeight="1" x14ac:dyDescent="0.45">
      <c r="Q24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4" spans="17:17" ht="17.100000000000001" customHeight="1" x14ac:dyDescent="0.45">
      <c r="Q24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5" spans="17:17" ht="17.100000000000001" customHeight="1" x14ac:dyDescent="0.45">
      <c r="Q24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6" spans="17:17" ht="17.100000000000001" customHeight="1" x14ac:dyDescent="0.45">
      <c r="Q24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7" spans="17:17" ht="17.100000000000001" customHeight="1" x14ac:dyDescent="0.45">
      <c r="Q24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8" spans="17:17" ht="17.100000000000001" customHeight="1" x14ac:dyDescent="0.45">
      <c r="Q24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69" spans="17:17" ht="17.100000000000001" customHeight="1" x14ac:dyDescent="0.45">
      <c r="Q24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0" spans="17:17" ht="17.100000000000001" customHeight="1" x14ac:dyDescent="0.45">
      <c r="Q24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1" spans="17:17" ht="17.100000000000001" customHeight="1" x14ac:dyDescent="0.45">
      <c r="Q24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2" spans="17:17" ht="17.100000000000001" customHeight="1" x14ac:dyDescent="0.45">
      <c r="Q24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3" spans="17:17" ht="17.100000000000001" customHeight="1" x14ac:dyDescent="0.45">
      <c r="Q24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4" spans="17:17" ht="17.100000000000001" customHeight="1" x14ac:dyDescent="0.45">
      <c r="Q24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5" spans="17:17" ht="17.100000000000001" customHeight="1" x14ac:dyDescent="0.45">
      <c r="Q24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6" spans="17:17" ht="17.100000000000001" customHeight="1" x14ac:dyDescent="0.45">
      <c r="Q24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7" spans="17:17" ht="17.100000000000001" customHeight="1" x14ac:dyDescent="0.45">
      <c r="Q24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8" spans="17:17" ht="17.100000000000001" customHeight="1" x14ac:dyDescent="0.45">
      <c r="Q24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79" spans="17:17" ht="17.100000000000001" customHeight="1" x14ac:dyDescent="0.45">
      <c r="Q24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0" spans="17:17" ht="17.100000000000001" customHeight="1" x14ac:dyDescent="0.45">
      <c r="Q24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1" spans="17:17" ht="17.100000000000001" customHeight="1" x14ac:dyDescent="0.45">
      <c r="Q24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2" spans="17:17" ht="17.100000000000001" customHeight="1" x14ac:dyDescent="0.45">
      <c r="Q24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3" spans="17:17" ht="17.100000000000001" customHeight="1" x14ac:dyDescent="0.45">
      <c r="Q24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4" spans="17:17" ht="17.100000000000001" customHeight="1" x14ac:dyDescent="0.45">
      <c r="Q24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5" spans="17:17" ht="17.100000000000001" customHeight="1" x14ac:dyDescent="0.45">
      <c r="Q24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6" spans="17:17" ht="17.100000000000001" customHeight="1" x14ac:dyDescent="0.45">
      <c r="Q24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7" spans="17:17" ht="17.100000000000001" customHeight="1" x14ac:dyDescent="0.45">
      <c r="Q24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8" spans="17:17" ht="17.100000000000001" customHeight="1" x14ac:dyDescent="0.45">
      <c r="Q24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89" spans="17:17" ht="17.100000000000001" customHeight="1" x14ac:dyDescent="0.45">
      <c r="Q24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0" spans="17:17" ht="17.100000000000001" customHeight="1" x14ac:dyDescent="0.45">
      <c r="Q24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1" spans="17:17" ht="17.100000000000001" customHeight="1" x14ac:dyDescent="0.45">
      <c r="Q24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2" spans="17:17" ht="17.100000000000001" customHeight="1" x14ac:dyDescent="0.45">
      <c r="Q24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3" spans="17:17" ht="17.100000000000001" customHeight="1" x14ac:dyDescent="0.45">
      <c r="Q24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4" spans="17:17" ht="17.100000000000001" customHeight="1" x14ac:dyDescent="0.45">
      <c r="Q24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5" spans="17:17" ht="17.100000000000001" customHeight="1" x14ac:dyDescent="0.45">
      <c r="Q24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6" spans="17:17" ht="17.100000000000001" customHeight="1" x14ac:dyDescent="0.45">
      <c r="Q24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7" spans="17:17" ht="17.100000000000001" customHeight="1" x14ac:dyDescent="0.45">
      <c r="Q24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8" spans="17:17" ht="17.100000000000001" customHeight="1" x14ac:dyDescent="0.45">
      <c r="Q24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499" spans="17:17" ht="17.100000000000001" customHeight="1" x14ac:dyDescent="0.45">
      <c r="Q24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0" spans="17:17" ht="17.100000000000001" customHeight="1" x14ac:dyDescent="0.45">
      <c r="Q25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1" spans="17:17" ht="17.100000000000001" customHeight="1" x14ac:dyDescent="0.45">
      <c r="Q25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2" spans="17:17" ht="17.100000000000001" customHeight="1" x14ac:dyDescent="0.45">
      <c r="Q25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3" spans="17:17" ht="17.100000000000001" customHeight="1" x14ac:dyDescent="0.45">
      <c r="Q25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4" spans="17:17" ht="17.100000000000001" customHeight="1" x14ac:dyDescent="0.45">
      <c r="Q25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5" spans="17:17" ht="17.100000000000001" customHeight="1" x14ac:dyDescent="0.45">
      <c r="Q25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6" spans="17:17" ht="17.100000000000001" customHeight="1" x14ac:dyDescent="0.45">
      <c r="Q25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7" spans="17:17" ht="17.100000000000001" customHeight="1" x14ac:dyDescent="0.45">
      <c r="Q25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8" spans="17:17" ht="17.100000000000001" customHeight="1" x14ac:dyDescent="0.45">
      <c r="Q25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09" spans="17:17" ht="17.100000000000001" customHeight="1" x14ac:dyDescent="0.45">
      <c r="Q25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0" spans="17:17" ht="17.100000000000001" customHeight="1" x14ac:dyDescent="0.45">
      <c r="Q25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1" spans="17:17" ht="17.100000000000001" customHeight="1" x14ac:dyDescent="0.45">
      <c r="Q25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2" spans="17:17" ht="17.100000000000001" customHeight="1" x14ac:dyDescent="0.45">
      <c r="Q25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3" spans="17:17" ht="17.100000000000001" customHeight="1" x14ac:dyDescent="0.45">
      <c r="Q25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4" spans="17:17" ht="17.100000000000001" customHeight="1" x14ac:dyDescent="0.45">
      <c r="Q25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5" spans="17:17" ht="17.100000000000001" customHeight="1" x14ac:dyDescent="0.45">
      <c r="Q25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6" spans="17:17" ht="17.100000000000001" customHeight="1" x14ac:dyDescent="0.45">
      <c r="Q25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7" spans="17:17" ht="17.100000000000001" customHeight="1" x14ac:dyDescent="0.45">
      <c r="Q25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8" spans="17:17" ht="17.100000000000001" customHeight="1" x14ac:dyDescent="0.45">
      <c r="Q25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19" spans="17:17" ht="17.100000000000001" customHeight="1" x14ac:dyDescent="0.45">
      <c r="Q25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0" spans="17:17" ht="17.100000000000001" customHeight="1" x14ac:dyDescent="0.45">
      <c r="Q25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1" spans="17:17" ht="17.100000000000001" customHeight="1" x14ac:dyDescent="0.45">
      <c r="Q25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2" spans="17:17" ht="17.100000000000001" customHeight="1" x14ac:dyDescent="0.45">
      <c r="Q25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3" spans="17:17" ht="17.100000000000001" customHeight="1" x14ac:dyDescent="0.45">
      <c r="Q25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4" spans="17:17" ht="17.100000000000001" customHeight="1" x14ac:dyDescent="0.45">
      <c r="Q25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5" spans="17:17" ht="17.100000000000001" customHeight="1" x14ac:dyDescent="0.45">
      <c r="Q25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6" spans="17:17" ht="17.100000000000001" customHeight="1" x14ac:dyDescent="0.45">
      <c r="Q25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7" spans="17:17" ht="17.100000000000001" customHeight="1" x14ac:dyDescent="0.45">
      <c r="Q25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8" spans="17:17" ht="17.100000000000001" customHeight="1" x14ac:dyDescent="0.45">
      <c r="Q25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29" spans="17:17" ht="17.100000000000001" customHeight="1" x14ac:dyDescent="0.45">
      <c r="Q25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0" spans="17:17" ht="17.100000000000001" customHeight="1" x14ac:dyDescent="0.45">
      <c r="Q25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1" spans="17:17" ht="17.100000000000001" customHeight="1" x14ac:dyDescent="0.45">
      <c r="Q25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2" spans="17:17" ht="17.100000000000001" customHeight="1" x14ac:dyDescent="0.45">
      <c r="Q25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3" spans="17:17" ht="17.100000000000001" customHeight="1" x14ac:dyDescent="0.45">
      <c r="Q25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4" spans="17:17" ht="17.100000000000001" customHeight="1" x14ac:dyDescent="0.45">
      <c r="Q25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5" spans="17:17" ht="17.100000000000001" customHeight="1" x14ac:dyDescent="0.45">
      <c r="Q25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6" spans="17:17" ht="17.100000000000001" customHeight="1" x14ac:dyDescent="0.45">
      <c r="Q25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7" spans="17:17" ht="17.100000000000001" customHeight="1" x14ac:dyDescent="0.45">
      <c r="Q25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8" spans="17:17" ht="17.100000000000001" customHeight="1" x14ac:dyDescent="0.45">
      <c r="Q25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39" spans="17:17" ht="17.100000000000001" customHeight="1" x14ac:dyDescent="0.45">
      <c r="Q25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0" spans="17:17" ht="17.100000000000001" customHeight="1" x14ac:dyDescent="0.45">
      <c r="Q25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1" spans="17:17" ht="17.100000000000001" customHeight="1" x14ac:dyDescent="0.45">
      <c r="Q25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2" spans="17:17" ht="17.100000000000001" customHeight="1" x14ac:dyDescent="0.45">
      <c r="Q25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3" spans="17:17" ht="17.100000000000001" customHeight="1" x14ac:dyDescent="0.45">
      <c r="Q25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4" spans="17:17" ht="17.100000000000001" customHeight="1" x14ac:dyDescent="0.45">
      <c r="Q25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5" spans="17:17" ht="17.100000000000001" customHeight="1" x14ac:dyDescent="0.45">
      <c r="Q25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6" spans="17:17" ht="17.100000000000001" customHeight="1" x14ac:dyDescent="0.45">
      <c r="Q25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7" spans="17:17" ht="17.100000000000001" customHeight="1" x14ac:dyDescent="0.45">
      <c r="Q25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8" spans="17:17" ht="17.100000000000001" customHeight="1" x14ac:dyDescent="0.45">
      <c r="Q25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49" spans="17:17" ht="17.100000000000001" customHeight="1" x14ac:dyDescent="0.45">
      <c r="Q25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0" spans="17:17" ht="17.100000000000001" customHeight="1" x14ac:dyDescent="0.45">
      <c r="Q25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1" spans="17:17" ht="17.100000000000001" customHeight="1" x14ac:dyDescent="0.45">
      <c r="Q25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2" spans="17:17" ht="17.100000000000001" customHeight="1" x14ac:dyDescent="0.45">
      <c r="Q25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3" spans="17:17" ht="17.100000000000001" customHeight="1" x14ac:dyDescent="0.45">
      <c r="Q25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4" spans="17:17" ht="17.100000000000001" customHeight="1" x14ac:dyDescent="0.45">
      <c r="Q25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5" spans="17:17" ht="17.100000000000001" customHeight="1" x14ac:dyDescent="0.45">
      <c r="Q25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6" spans="17:17" ht="17.100000000000001" customHeight="1" x14ac:dyDescent="0.45">
      <c r="Q25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7" spans="17:17" ht="17.100000000000001" customHeight="1" x14ac:dyDescent="0.45">
      <c r="Q25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8" spans="17:17" ht="17.100000000000001" customHeight="1" x14ac:dyDescent="0.45">
      <c r="Q25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59" spans="17:17" ht="17.100000000000001" customHeight="1" x14ac:dyDescent="0.45">
      <c r="Q25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0" spans="17:17" ht="17.100000000000001" customHeight="1" x14ac:dyDescent="0.45">
      <c r="Q25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1" spans="17:17" ht="17.100000000000001" customHeight="1" x14ac:dyDescent="0.45">
      <c r="Q25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2" spans="17:17" ht="17.100000000000001" customHeight="1" x14ac:dyDescent="0.45">
      <c r="Q25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3" spans="17:17" ht="17.100000000000001" customHeight="1" x14ac:dyDescent="0.45">
      <c r="Q25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4" spans="17:17" ht="17.100000000000001" customHeight="1" x14ac:dyDescent="0.45">
      <c r="Q25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5" spans="17:17" ht="17.100000000000001" customHeight="1" x14ac:dyDescent="0.45">
      <c r="Q25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6" spans="17:17" ht="17.100000000000001" customHeight="1" x14ac:dyDescent="0.45">
      <c r="Q25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7" spans="17:17" ht="17.100000000000001" customHeight="1" x14ac:dyDescent="0.45">
      <c r="Q25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8" spans="17:17" ht="17.100000000000001" customHeight="1" x14ac:dyDescent="0.45">
      <c r="Q25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69" spans="17:17" ht="17.100000000000001" customHeight="1" x14ac:dyDescent="0.45">
      <c r="Q25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0" spans="17:17" ht="17.100000000000001" customHeight="1" x14ac:dyDescent="0.45">
      <c r="Q25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1" spans="17:17" ht="17.100000000000001" customHeight="1" x14ac:dyDescent="0.45">
      <c r="Q25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2" spans="17:17" ht="17.100000000000001" customHeight="1" x14ac:dyDescent="0.45">
      <c r="Q25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3" spans="17:17" ht="17.100000000000001" customHeight="1" x14ac:dyDescent="0.45">
      <c r="Q25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4" spans="17:17" ht="17.100000000000001" customHeight="1" x14ac:dyDescent="0.45">
      <c r="Q25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5" spans="17:17" ht="17.100000000000001" customHeight="1" x14ac:dyDescent="0.45">
      <c r="Q25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6" spans="17:17" ht="17.100000000000001" customHeight="1" x14ac:dyDescent="0.45">
      <c r="Q25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7" spans="17:17" ht="17.100000000000001" customHeight="1" x14ac:dyDescent="0.45">
      <c r="Q25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8" spans="17:17" ht="17.100000000000001" customHeight="1" x14ac:dyDescent="0.45">
      <c r="Q25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79" spans="17:17" ht="17.100000000000001" customHeight="1" x14ac:dyDescent="0.45">
      <c r="Q25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0" spans="17:17" ht="17.100000000000001" customHeight="1" x14ac:dyDescent="0.45">
      <c r="Q25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1" spans="17:17" ht="17.100000000000001" customHeight="1" x14ac:dyDescent="0.45">
      <c r="Q25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2" spans="17:17" ht="17.100000000000001" customHeight="1" x14ac:dyDescent="0.45">
      <c r="Q25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3" spans="17:17" ht="17.100000000000001" customHeight="1" x14ac:dyDescent="0.45">
      <c r="Q25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4" spans="17:17" ht="17.100000000000001" customHeight="1" x14ac:dyDescent="0.45">
      <c r="Q25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5" spans="17:17" ht="17.100000000000001" customHeight="1" x14ac:dyDescent="0.45">
      <c r="Q25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6" spans="17:17" ht="17.100000000000001" customHeight="1" x14ac:dyDescent="0.45">
      <c r="Q25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7" spans="17:17" ht="17.100000000000001" customHeight="1" x14ac:dyDescent="0.45">
      <c r="Q25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8" spans="17:17" ht="17.100000000000001" customHeight="1" x14ac:dyDescent="0.45">
      <c r="Q25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89" spans="17:17" ht="17.100000000000001" customHeight="1" x14ac:dyDescent="0.45">
      <c r="Q25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0" spans="17:17" ht="17.100000000000001" customHeight="1" x14ac:dyDescent="0.45">
      <c r="Q25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1" spans="17:17" ht="17.100000000000001" customHeight="1" x14ac:dyDescent="0.45">
      <c r="Q25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2" spans="17:17" ht="17.100000000000001" customHeight="1" x14ac:dyDescent="0.45">
      <c r="Q25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3" spans="17:17" ht="17.100000000000001" customHeight="1" x14ac:dyDescent="0.45">
      <c r="Q25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4" spans="17:17" ht="17.100000000000001" customHeight="1" x14ac:dyDescent="0.45">
      <c r="Q25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5" spans="17:17" ht="17.100000000000001" customHeight="1" x14ac:dyDescent="0.45">
      <c r="Q25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6" spans="17:17" ht="17.100000000000001" customHeight="1" x14ac:dyDescent="0.45">
      <c r="Q25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7" spans="17:17" ht="17.100000000000001" customHeight="1" x14ac:dyDescent="0.45">
      <c r="Q25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8" spans="17:17" ht="17.100000000000001" customHeight="1" x14ac:dyDescent="0.45">
      <c r="Q25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599" spans="17:17" ht="17.100000000000001" customHeight="1" x14ac:dyDescent="0.45">
      <c r="Q25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0" spans="17:17" ht="17.100000000000001" customHeight="1" x14ac:dyDescent="0.45">
      <c r="Q26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1" spans="17:17" ht="17.100000000000001" customHeight="1" x14ac:dyDescent="0.45">
      <c r="Q26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2" spans="17:17" ht="17.100000000000001" customHeight="1" x14ac:dyDescent="0.45">
      <c r="Q26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3" spans="17:17" ht="17.100000000000001" customHeight="1" x14ac:dyDescent="0.45">
      <c r="Q26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4" spans="17:17" ht="17.100000000000001" customHeight="1" x14ac:dyDescent="0.45">
      <c r="Q26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5" spans="17:17" ht="17.100000000000001" customHeight="1" x14ac:dyDescent="0.45">
      <c r="Q26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6" spans="17:17" ht="17.100000000000001" customHeight="1" x14ac:dyDescent="0.45">
      <c r="Q26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7" spans="17:17" ht="17.100000000000001" customHeight="1" x14ac:dyDescent="0.45">
      <c r="Q26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8" spans="17:17" ht="17.100000000000001" customHeight="1" x14ac:dyDescent="0.45">
      <c r="Q26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09" spans="17:17" ht="17.100000000000001" customHeight="1" x14ac:dyDescent="0.45">
      <c r="Q26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0" spans="17:17" ht="17.100000000000001" customHeight="1" x14ac:dyDescent="0.45">
      <c r="Q26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1" spans="17:17" ht="17.100000000000001" customHeight="1" x14ac:dyDescent="0.45">
      <c r="Q26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2" spans="17:17" ht="17.100000000000001" customHeight="1" x14ac:dyDescent="0.45">
      <c r="Q26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3" spans="17:17" ht="17.100000000000001" customHeight="1" x14ac:dyDescent="0.45">
      <c r="Q26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4" spans="17:17" ht="17.100000000000001" customHeight="1" x14ac:dyDescent="0.45">
      <c r="Q26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5" spans="17:17" ht="17.100000000000001" customHeight="1" x14ac:dyDescent="0.45">
      <c r="Q26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6" spans="17:17" ht="17.100000000000001" customHeight="1" x14ac:dyDescent="0.45">
      <c r="Q26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7" spans="17:17" ht="17.100000000000001" customHeight="1" x14ac:dyDescent="0.45">
      <c r="Q26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8" spans="17:17" ht="17.100000000000001" customHeight="1" x14ac:dyDescent="0.45">
      <c r="Q26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19" spans="17:17" ht="17.100000000000001" customHeight="1" x14ac:dyDescent="0.45">
      <c r="Q26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0" spans="17:17" ht="17.100000000000001" customHeight="1" x14ac:dyDescent="0.45">
      <c r="Q26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1" spans="17:17" ht="17.100000000000001" customHeight="1" x14ac:dyDescent="0.45">
      <c r="Q26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2" spans="17:17" ht="17.100000000000001" customHeight="1" x14ac:dyDescent="0.45">
      <c r="Q26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3" spans="17:17" ht="17.100000000000001" customHeight="1" x14ac:dyDescent="0.45">
      <c r="Q26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4" spans="17:17" ht="17.100000000000001" customHeight="1" x14ac:dyDescent="0.45">
      <c r="Q26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5" spans="17:17" ht="17.100000000000001" customHeight="1" x14ac:dyDescent="0.45">
      <c r="Q26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6" spans="17:17" ht="17.100000000000001" customHeight="1" x14ac:dyDescent="0.45">
      <c r="Q26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7" spans="17:17" ht="17.100000000000001" customHeight="1" x14ac:dyDescent="0.45">
      <c r="Q26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8" spans="17:17" ht="17.100000000000001" customHeight="1" x14ac:dyDescent="0.45">
      <c r="Q26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29" spans="17:17" ht="17.100000000000001" customHeight="1" x14ac:dyDescent="0.45">
      <c r="Q26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0" spans="17:17" ht="17.100000000000001" customHeight="1" x14ac:dyDescent="0.45">
      <c r="Q26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1" spans="17:17" ht="17.100000000000001" customHeight="1" x14ac:dyDescent="0.45">
      <c r="Q26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2" spans="17:17" ht="17.100000000000001" customHeight="1" x14ac:dyDescent="0.45">
      <c r="Q26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3" spans="17:17" ht="17.100000000000001" customHeight="1" x14ac:dyDescent="0.45">
      <c r="Q26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4" spans="17:17" ht="17.100000000000001" customHeight="1" x14ac:dyDescent="0.45">
      <c r="Q26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5" spans="17:17" ht="17.100000000000001" customHeight="1" x14ac:dyDescent="0.45">
      <c r="Q26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6" spans="17:17" ht="17.100000000000001" customHeight="1" x14ac:dyDescent="0.45">
      <c r="Q26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7" spans="17:17" ht="17.100000000000001" customHeight="1" x14ac:dyDescent="0.45">
      <c r="Q26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8" spans="17:17" ht="17.100000000000001" customHeight="1" x14ac:dyDescent="0.45">
      <c r="Q26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39" spans="17:17" ht="17.100000000000001" customHeight="1" x14ac:dyDescent="0.45">
      <c r="Q26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0" spans="17:17" ht="17.100000000000001" customHeight="1" x14ac:dyDescent="0.45">
      <c r="Q26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1" spans="17:17" ht="17.100000000000001" customHeight="1" x14ac:dyDescent="0.45">
      <c r="Q26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2" spans="17:17" ht="17.100000000000001" customHeight="1" x14ac:dyDescent="0.45">
      <c r="Q26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3" spans="17:17" ht="17.100000000000001" customHeight="1" x14ac:dyDescent="0.45">
      <c r="Q26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4" spans="17:17" ht="17.100000000000001" customHeight="1" x14ac:dyDescent="0.45">
      <c r="Q26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5" spans="17:17" ht="17.100000000000001" customHeight="1" x14ac:dyDescent="0.45">
      <c r="Q26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6" spans="17:17" ht="17.100000000000001" customHeight="1" x14ac:dyDescent="0.45">
      <c r="Q26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7" spans="17:17" ht="17.100000000000001" customHeight="1" x14ac:dyDescent="0.45">
      <c r="Q26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8" spans="17:17" ht="17.100000000000001" customHeight="1" x14ac:dyDescent="0.45">
      <c r="Q26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49" spans="17:17" ht="17.100000000000001" customHeight="1" x14ac:dyDescent="0.45">
      <c r="Q26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0" spans="17:17" ht="17.100000000000001" customHeight="1" x14ac:dyDescent="0.45">
      <c r="Q26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1" spans="17:17" ht="17.100000000000001" customHeight="1" x14ac:dyDescent="0.45">
      <c r="Q26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2" spans="17:17" ht="17.100000000000001" customHeight="1" x14ac:dyDescent="0.45">
      <c r="Q26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3" spans="17:17" ht="17.100000000000001" customHeight="1" x14ac:dyDescent="0.45">
      <c r="Q26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4" spans="17:17" ht="17.100000000000001" customHeight="1" x14ac:dyDescent="0.45">
      <c r="Q26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5" spans="17:17" ht="17.100000000000001" customHeight="1" x14ac:dyDescent="0.45">
      <c r="Q26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6" spans="17:17" ht="17.100000000000001" customHeight="1" x14ac:dyDescent="0.45">
      <c r="Q26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7" spans="17:17" ht="17.100000000000001" customHeight="1" x14ac:dyDescent="0.45">
      <c r="Q26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8" spans="17:17" ht="17.100000000000001" customHeight="1" x14ac:dyDescent="0.45">
      <c r="Q26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59" spans="17:17" ht="17.100000000000001" customHeight="1" x14ac:dyDescent="0.45">
      <c r="Q26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0" spans="17:17" ht="17.100000000000001" customHeight="1" x14ac:dyDescent="0.45">
      <c r="Q26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1" spans="17:17" ht="17.100000000000001" customHeight="1" x14ac:dyDescent="0.45">
      <c r="Q26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2" spans="17:17" ht="17.100000000000001" customHeight="1" x14ac:dyDescent="0.45">
      <c r="Q26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3" spans="17:17" ht="17.100000000000001" customHeight="1" x14ac:dyDescent="0.45">
      <c r="Q26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4" spans="17:17" ht="17.100000000000001" customHeight="1" x14ac:dyDescent="0.45">
      <c r="Q26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5" spans="17:17" ht="17.100000000000001" customHeight="1" x14ac:dyDescent="0.45">
      <c r="Q26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6" spans="17:17" ht="17.100000000000001" customHeight="1" x14ac:dyDescent="0.45">
      <c r="Q26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7" spans="17:17" ht="17.100000000000001" customHeight="1" x14ac:dyDescent="0.45">
      <c r="Q26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8" spans="17:17" ht="17.100000000000001" customHeight="1" x14ac:dyDescent="0.45">
      <c r="Q26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69" spans="17:17" ht="17.100000000000001" customHeight="1" x14ac:dyDescent="0.45">
      <c r="Q26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0" spans="17:17" ht="17.100000000000001" customHeight="1" x14ac:dyDescent="0.45">
      <c r="Q26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1" spans="17:17" ht="17.100000000000001" customHeight="1" x14ac:dyDescent="0.45">
      <c r="Q26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2" spans="17:17" ht="17.100000000000001" customHeight="1" x14ac:dyDescent="0.45">
      <c r="Q26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3" spans="17:17" ht="17.100000000000001" customHeight="1" x14ac:dyDescent="0.45">
      <c r="Q26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4" spans="17:17" ht="17.100000000000001" customHeight="1" x14ac:dyDescent="0.45">
      <c r="Q26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5" spans="17:17" ht="17.100000000000001" customHeight="1" x14ac:dyDescent="0.45">
      <c r="Q26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6" spans="17:17" ht="17.100000000000001" customHeight="1" x14ac:dyDescent="0.45">
      <c r="Q26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7" spans="17:17" ht="17.100000000000001" customHeight="1" x14ac:dyDescent="0.45">
      <c r="Q26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8" spans="17:17" ht="17.100000000000001" customHeight="1" x14ac:dyDescent="0.45">
      <c r="Q26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79" spans="17:17" ht="17.100000000000001" customHeight="1" x14ac:dyDescent="0.45">
      <c r="Q26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0" spans="17:17" ht="17.100000000000001" customHeight="1" x14ac:dyDescent="0.45">
      <c r="Q26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1" spans="17:17" ht="17.100000000000001" customHeight="1" x14ac:dyDescent="0.45">
      <c r="Q26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2" spans="17:17" ht="17.100000000000001" customHeight="1" x14ac:dyDescent="0.45">
      <c r="Q26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3" spans="17:17" ht="17.100000000000001" customHeight="1" x14ac:dyDescent="0.45">
      <c r="Q26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4" spans="17:17" ht="17.100000000000001" customHeight="1" x14ac:dyDescent="0.45">
      <c r="Q26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5" spans="17:17" ht="17.100000000000001" customHeight="1" x14ac:dyDescent="0.45">
      <c r="Q26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6" spans="17:17" ht="17.100000000000001" customHeight="1" x14ac:dyDescent="0.45">
      <c r="Q26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7" spans="17:17" ht="17.100000000000001" customHeight="1" x14ac:dyDescent="0.45">
      <c r="Q26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8" spans="17:17" ht="17.100000000000001" customHeight="1" x14ac:dyDescent="0.45">
      <c r="Q26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89" spans="17:17" ht="17.100000000000001" customHeight="1" x14ac:dyDescent="0.45">
      <c r="Q26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0" spans="17:17" ht="17.100000000000001" customHeight="1" x14ac:dyDescent="0.45">
      <c r="Q26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1" spans="17:17" ht="17.100000000000001" customHeight="1" x14ac:dyDescent="0.45">
      <c r="Q26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2" spans="17:17" ht="17.100000000000001" customHeight="1" x14ac:dyDescent="0.45">
      <c r="Q26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3" spans="17:17" ht="17.100000000000001" customHeight="1" x14ac:dyDescent="0.45">
      <c r="Q26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4" spans="17:17" ht="17.100000000000001" customHeight="1" x14ac:dyDescent="0.45">
      <c r="Q26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5" spans="17:17" ht="17.100000000000001" customHeight="1" x14ac:dyDescent="0.45">
      <c r="Q26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6" spans="17:17" ht="17.100000000000001" customHeight="1" x14ac:dyDescent="0.45">
      <c r="Q26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7" spans="17:17" ht="17.100000000000001" customHeight="1" x14ac:dyDescent="0.45">
      <c r="Q26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8" spans="17:17" ht="17.100000000000001" customHeight="1" x14ac:dyDescent="0.45">
      <c r="Q26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9" spans="17:17" ht="17.100000000000001" customHeight="1" x14ac:dyDescent="0.45">
      <c r="Q26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0" spans="17:17" ht="17.100000000000001" customHeight="1" x14ac:dyDescent="0.45">
      <c r="Q27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1" spans="17:17" ht="17.100000000000001" customHeight="1" x14ac:dyDescent="0.45">
      <c r="Q27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2" spans="17:17" ht="17.100000000000001" customHeight="1" x14ac:dyDescent="0.45">
      <c r="Q27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3" spans="17:17" ht="17.100000000000001" customHeight="1" x14ac:dyDescent="0.45">
      <c r="Q27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4" spans="17:17" ht="17.100000000000001" customHeight="1" x14ac:dyDescent="0.45">
      <c r="Q27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5" spans="17:17" ht="17.100000000000001" customHeight="1" x14ac:dyDescent="0.45">
      <c r="Q27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6" spans="17:17" ht="17.100000000000001" customHeight="1" x14ac:dyDescent="0.45">
      <c r="Q27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7" spans="17:17" ht="17.100000000000001" customHeight="1" x14ac:dyDescent="0.45">
      <c r="Q27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8" spans="17:17" ht="17.100000000000001" customHeight="1" x14ac:dyDescent="0.45">
      <c r="Q27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9" spans="17:17" ht="17.100000000000001" customHeight="1" x14ac:dyDescent="0.45">
      <c r="Q27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0" spans="17:17" ht="17.100000000000001" customHeight="1" x14ac:dyDescent="0.45">
      <c r="Q27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1" spans="17:17" ht="17.100000000000001" customHeight="1" x14ac:dyDescent="0.45">
      <c r="Q27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2" spans="17:17" ht="17.100000000000001" customHeight="1" x14ac:dyDescent="0.45">
      <c r="Q27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3" spans="17:17" ht="17.100000000000001" customHeight="1" x14ac:dyDescent="0.45">
      <c r="Q27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4" spans="17:17" ht="17.100000000000001" customHeight="1" x14ac:dyDescent="0.45">
      <c r="Q27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5" spans="17:17" ht="17.100000000000001" customHeight="1" x14ac:dyDescent="0.45">
      <c r="Q27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6" spans="17:17" ht="17.100000000000001" customHeight="1" x14ac:dyDescent="0.45">
      <c r="Q27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7" spans="17:17" ht="17.100000000000001" customHeight="1" x14ac:dyDescent="0.45">
      <c r="Q27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8" spans="17:17" ht="17.100000000000001" customHeight="1" x14ac:dyDescent="0.45">
      <c r="Q27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9" spans="17:17" ht="17.100000000000001" customHeight="1" x14ac:dyDescent="0.45">
      <c r="Q27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0" spans="17:17" ht="17.100000000000001" customHeight="1" x14ac:dyDescent="0.45">
      <c r="Q27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1" spans="17:17" ht="17.100000000000001" customHeight="1" x14ac:dyDescent="0.45">
      <c r="Q27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2" spans="17:17" ht="17.100000000000001" customHeight="1" x14ac:dyDescent="0.45">
      <c r="Q27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3" spans="17:17" ht="17.100000000000001" customHeight="1" x14ac:dyDescent="0.45">
      <c r="Q27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4" spans="17:17" ht="17.100000000000001" customHeight="1" x14ac:dyDescent="0.45">
      <c r="Q27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5" spans="17:17" ht="17.100000000000001" customHeight="1" x14ac:dyDescent="0.45">
      <c r="Q27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6" spans="17:17" ht="17.100000000000001" customHeight="1" x14ac:dyDescent="0.45">
      <c r="Q27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7" spans="17:17" ht="17.100000000000001" customHeight="1" x14ac:dyDescent="0.45">
      <c r="Q27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8" spans="17:17" ht="17.100000000000001" customHeight="1" x14ac:dyDescent="0.45">
      <c r="Q27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9" spans="17:17" ht="17.100000000000001" customHeight="1" x14ac:dyDescent="0.45">
      <c r="Q27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0" spans="17:17" ht="17.100000000000001" customHeight="1" x14ac:dyDescent="0.45">
      <c r="Q27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1" spans="17:17" ht="17.100000000000001" customHeight="1" x14ac:dyDescent="0.45">
      <c r="Q27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2" spans="17:17" ht="17.100000000000001" customHeight="1" x14ac:dyDescent="0.45">
      <c r="Q27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3" spans="17:17" ht="17.100000000000001" customHeight="1" x14ac:dyDescent="0.45">
      <c r="Q27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4" spans="17:17" ht="17.100000000000001" customHeight="1" x14ac:dyDescent="0.45">
      <c r="Q27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5" spans="17:17" ht="17.100000000000001" customHeight="1" x14ac:dyDescent="0.45">
      <c r="Q27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6" spans="17:17" ht="17.100000000000001" customHeight="1" x14ac:dyDescent="0.45">
      <c r="Q27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7" spans="17:17" ht="17.100000000000001" customHeight="1" x14ac:dyDescent="0.45">
      <c r="Q27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8" spans="17:17" ht="17.100000000000001" customHeight="1" x14ac:dyDescent="0.45">
      <c r="Q27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9" spans="17:17" ht="17.100000000000001" customHeight="1" x14ac:dyDescent="0.45">
      <c r="Q27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0" spans="17:17" ht="17.100000000000001" customHeight="1" x14ac:dyDescent="0.45">
      <c r="Q27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1" spans="17:17" ht="17.100000000000001" customHeight="1" x14ac:dyDescent="0.45">
      <c r="Q27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2" spans="17:17" ht="17.100000000000001" customHeight="1" x14ac:dyDescent="0.45">
      <c r="Q27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3" spans="17:17" ht="17.100000000000001" customHeight="1" x14ac:dyDescent="0.45">
      <c r="Q27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4" spans="17:17" ht="17.100000000000001" customHeight="1" x14ac:dyDescent="0.45">
      <c r="Q27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5" spans="17:17" ht="17.100000000000001" customHeight="1" x14ac:dyDescent="0.45">
      <c r="Q27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6" spans="17:17" ht="17.100000000000001" customHeight="1" x14ac:dyDescent="0.45">
      <c r="Q27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7" spans="17:17" ht="17.100000000000001" customHeight="1" x14ac:dyDescent="0.45">
      <c r="Q27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8" spans="17:17" ht="17.100000000000001" customHeight="1" x14ac:dyDescent="0.45">
      <c r="Q27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9" spans="17:17" ht="17.100000000000001" customHeight="1" x14ac:dyDescent="0.45">
      <c r="Q27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0" spans="17:17" ht="17.100000000000001" customHeight="1" x14ac:dyDescent="0.45">
      <c r="Q27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1" spans="17:17" ht="17.100000000000001" customHeight="1" x14ac:dyDescent="0.45">
      <c r="Q27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2" spans="17:17" ht="17.100000000000001" customHeight="1" x14ac:dyDescent="0.45">
      <c r="Q27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3" spans="17:17" ht="17.100000000000001" customHeight="1" x14ac:dyDescent="0.45">
      <c r="Q27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4" spans="17:17" ht="17.100000000000001" customHeight="1" x14ac:dyDescent="0.45">
      <c r="Q27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5" spans="17:17" ht="17.100000000000001" customHeight="1" x14ac:dyDescent="0.45">
      <c r="Q27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6" spans="17:17" ht="17.100000000000001" customHeight="1" x14ac:dyDescent="0.45">
      <c r="Q27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7" spans="17:17" ht="17.100000000000001" customHeight="1" x14ac:dyDescent="0.45">
      <c r="Q27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8" spans="17:17" ht="17.100000000000001" customHeight="1" x14ac:dyDescent="0.45">
      <c r="Q27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9" spans="17:17" ht="17.100000000000001" customHeight="1" x14ac:dyDescent="0.45">
      <c r="Q27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0" spans="17:17" ht="17.100000000000001" customHeight="1" x14ac:dyDescent="0.45">
      <c r="Q27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1" spans="17:17" ht="17.100000000000001" customHeight="1" x14ac:dyDescent="0.45">
      <c r="Q27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2" spans="17:17" ht="17.100000000000001" customHeight="1" x14ac:dyDescent="0.45">
      <c r="Q27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3" spans="17:17" ht="17.100000000000001" customHeight="1" x14ac:dyDescent="0.45">
      <c r="Q27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4" spans="17:17" ht="17.100000000000001" customHeight="1" x14ac:dyDescent="0.45">
      <c r="Q27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5" spans="17:17" ht="17.100000000000001" customHeight="1" x14ac:dyDescent="0.45">
      <c r="Q27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6" spans="17:17" ht="17.100000000000001" customHeight="1" x14ac:dyDescent="0.45">
      <c r="Q27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7" spans="17:17" ht="17.100000000000001" customHeight="1" x14ac:dyDescent="0.45">
      <c r="Q27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8" spans="17:17" ht="17.100000000000001" customHeight="1" x14ac:dyDescent="0.45">
      <c r="Q27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9" spans="17:17" ht="17.100000000000001" customHeight="1" x14ac:dyDescent="0.45">
      <c r="Q27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0" spans="17:17" ht="17.100000000000001" customHeight="1" x14ac:dyDescent="0.45">
      <c r="Q27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1" spans="17:17" ht="17.100000000000001" customHeight="1" x14ac:dyDescent="0.45">
      <c r="Q27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2" spans="17:17" ht="17.100000000000001" customHeight="1" x14ac:dyDescent="0.45">
      <c r="Q27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3" spans="17:17" ht="17.100000000000001" customHeight="1" x14ac:dyDescent="0.45">
      <c r="Q27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4" spans="17:17" ht="17.100000000000001" customHeight="1" x14ac:dyDescent="0.45">
      <c r="Q27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5" spans="17:17" ht="17.100000000000001" customHeight="1" x14ac:dyDescent="0.45">
      <c r="Q27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6" spans="17:17" ht="17.100000000000001" customHeight="1" x14ac:dyDescent="0.45">
      <c r="Q27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7" spans="17:17" ht="17.100000000000001" customHeight="1" x14ac:dyDescent="0.45">
      <c r="Q27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8" spans="17:17" ht="17.100000000000001" customHeight="1" x14ac:dyDescent="0.45">
      <c r="Q27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9" spans="17:17" ht="17.100000000000001" customHeight="1" x14ac:dyDescent="0.45">
      <c r="Q27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0" spans="17:17" ht="17.100000000000001" customHeight="1" x14ac:dyDescent="0.45">
      <c r="Q27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1" spans="17:17" ht="17.100000000000001" customHeight="1" x14ac:dyDescent="0.45">
      <c r="Q27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2" spans="17:17" ht="17.100000000000001" customHeight="1" x14ac:dyDescent="0.45">
      <c r="Q27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3" spans="17:17" ht="17.100000000000001" customHeight="1" x14ac:dyDescent="0.45">
      <c r="Q27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4" spans="17:17" ht="17.100000000000001" customHeight="1" x14ac:dyDescent="0.45">
      <c r="Q27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5" spans="17:17" ht="17.100000000000001" customHeight="1" x14ac:dyDescent="0.45">
      <c r="Q27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6" spans="17:17" ht="17.100000000000001" customHeight="1" x14ac:dyDescent="0.45">
      <c r="Q27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7" spans="17:17" ht="17.100000000000001" customHeight="1" x14ac:dyDescent="0.45">
      <c r="Q27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8" spans="17:17" ht="17.100000000000001" customHeight="1" x14ac:dyDescent="0.45">
      <c r="Q27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9" spans="17:17" ht="17.100000000000001" customHeight="1" x14ac:dyDescent="0.45">
      <c r="Q27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0" spans="17:17" ht="17.100000000000001" customHeight="1" x14ac:dyDescent="0.45">
      <c r="Q27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1" spans="17:17" ht="17.100000000000001" customHeight="1" x14ac:dyDescent="0.45">
      <c r="Q27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2" spans="17:17" ht="17.100000000000001" customHeight="1" x14ac:dyDescent="0.45">
      <c r="Q27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3" spans="17:17" ht="17.100000000000001" customHeight="1" x14ac:dyDescent="0.45">
      <c r="Q27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4" spans="17:17" ht="17.100000000000001" customHeight="1" x14ac:dyDescent="0.45">
      <c r="Q27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5" spans="17:17" ht="17.100000000000001" customHeight="1" x14ac:dyDescent="0.45">
      <c r="Q27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6" spans="17:17" ht="17.100000000000001" customHeight="1" x14ac:dyDescent="0.45">
      <c r="Q27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7" spans="17:17" ht="17.100000000000001" customHeight="1" x14ac:dyDescent="0.45">
      <c r="Q27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8" spans="17:17" ht="17.100000000000001" customHeight="1" x14ac:dyDescent="0.45">
      <c r="Q27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9" spans="17:17" ht="17.100000000000001" customHeight="1" x14ac:dyDescent="0.45">
      <c r="Q27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0" spans="17:17" ht="17.100000000000001" customHeight="1" x14ac:dyDescent="0.45">
      <c r="Q28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1" spans="17:17" ht="17.100000000000001" customHeight="1" x14ac:dyDescent="0.45">
      <c r="Q28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2" spans="17:17" ht="17.100000000000001" customHeight="1" x14ac:dyDescent="0.45">
      <c r="Q28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3" spans="17:17" ht="17.100000000000001" customHeight="1" x14ac:dyDescent="0.45">
      <c r="Q28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4" spans="17:17" ht="17.100000000000001" customHeight="1" x14ac:dyDescent="0.45">
      <c r="Q28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5" spans="17:17" ht="17.100000000000001" customHeight="1" x14ac:dyDescent="0.45">
      <c r="Q28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6" spans="17:17" ht="17.100000000000001" customHeight="1" x14ac:dyDescent="0.45">
      <c r="Q28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7" spans="17:17" ht="17.100000000000001" customHeight="1" x14ac:dyDescent="0.45">
      <c r="Q28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8" spans="17:17" ht="17.100000000000001" customHeight="1" x14ac:dyDescent="0.45">
      <c r="Q28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9" spans="17:17" ht="17.100000000000001" customHeight="1" x14ac:dyDescent="0.45">
      <c r="Q28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0" spans="17:17" ht="17.100000000000001" customHeight="1" x14ac:dyDescent="0.45">
      <c r="Q28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1" spans="17:17" ht="17.100000000000001" customHeight="1" x14ac:dyDescent="0.45">
      <c r="Q28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2" spans="17:17" ht="17.100000000000001" customHeight="1" x14ac:dyDescent="0.45">
      <c r="Q28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3" spans="17:17" ht="17.100000000000001" customHeight="1" x14ac:dyDescent="0.45">
      <c r="Q28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4" spans="17:17" ht="17.100000000000001" customHeight="1" x14ac:dyDescent="0.45">
      <c r="Q28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5" spans="17:17" ht="17.100000000000001" customHeight="1" x14ac:dyDescent="0.45">
      <c r="Q28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6" spans="17:17" ht="17.100000000000001" customHeight="1" x14ac:dyDescent="0.45">
      <c r="Q28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7" spans="17:17" ht="17.100000000000001" customHeight="1" x14ac:dyDescent="0.45">
      <c r="Q28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8" spans="17:17" ht="17.100000000000001" customHeight="1" x14ac:dyDescent="0.45">
      <c r="Q28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9" spans="17:17" ht="17.100000000000001" customHeight="1" x14ac:dyDescent="0.45">
      <c r="Q28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0" spans="17:17" ht="17.100000000000001" customHeight="1" x14ac:dyDescent="0.45">
      <c r="Q28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1" spans="17:17" ht="17.100000000000001" customHeight="1" x14ac:dyDescent="0.45">
      <c r="Q28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2" spans="17:17" ht="17.100000000000001" customHeight="1" x14ac:dyDescent="0.45">
      <c r="Q28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3" spans="17:17" ht="17.100000000000001" customHeight="1" x14ac:dyDescent="0.45">
      <c r="Q28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4" spans="17:17" ht="17.100000000000001" customHeight="1" x14ac:dyDescent="0.45">
      <c r="Q28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5" spans="17:17" ht="17.100000000000001" customHeight="1" x14ac:dyDescent="0.45">
      <c r="Q28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6" spans="17:17" ht="17.100000000000001" customHeight="1" x14ac:dyDescent="0.45">
      <c r="Q28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7" spans="17:17" ht="17.100000000000001" customHeight="1" x14ac:dyDescent="0.45">
      <c r="Q28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8" spans="17:17" ht="17.100000000000001" customHeight="1" x14ac:dyDescent="0.45">
      <c r="Q28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9" spans="17:17" ht="17.100000000000001" customHeight="1" x14ac:dyDescent="0.45">
      <c r="Q28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0" spans="17:17" ht="17.100000000000001" customHeight="1" x14ac:dyDescent="0.45">
      <c r="Q28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1" spans="17:17" ht="17.100000000000001" customHeight="1" x14ac:dyDescent="0.45">
      <c r="Q28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2" spans="17:17" ht="17.100000000000001" customHeight="1" x14ac:dyDescent="0.45">
      <c r="Q28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3" spans="17:17" ht="17.100000000000001" customHeight="1" x14ac:dyDescent="0.45">
      <c r="Q28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4" spans="17:17" ht="17.100000000000001" customHeight="1" x14ac:dyDescent="0.45">
      <c r="Q28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5" spans="17:17" ht="17.100000000000001" customHeight="1" x14ac:dyDescent="0.45">
      <c r="Q28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6" spans="17:17" ht="17.100000000000001" customHeight="1" x14ac:dyDescent="0.45">
      <c r="Q28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7" spans="17:17" ht="17.100000000000001" customHeight="1" x14ac:dyDescent="0.45">
      <c r="Q28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8" spans="17:17" ht="17.100000000000001" customHeight="1" x14ac:dyDescent="0.45">
      <c r="Q28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9" spans="17:17" ht="17.100000000000001" customHeight="1" x14ac:dyDescent="0.45">
      <c r="Q28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0" spans="17:17" ht="17.100000000000001" customHeight="1" x14ac:dyDescent="0.45">
      <c r="Q28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1" spans="17:17" ht="17.100000000000001" customHeight="1" x14ac:dyDescent="0.45">
      <c r="Q28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2" spans="17:17" ht="17.100000000000001" customHeight="1" x14ac:dyDescent="0.45">
      <c r="Q28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3" spans="17:17" ht="17.100000000000001" customHeight="1" x14ac:dyDescent="0.45">
      <c r="Q28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4" spans="17:17" ht="17.100000000000001" customHeight="1" x14ac:dyDescent="0.45">
      <c r="Q28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5" spans="17:17" ht="17.100000000000001" customHeight="1" x14ac:dyDescent="0.45">
      <c r="Q28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6" spans="17:17" ht="17.100000000000001" customHeight="1" x14ac:dyDescent="0.45">
      <c r="Q28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7" spans="17:17" ht="17.100000000000001" customHeight="1" x14ac:dyDescent="0.45">
      <c r="Q28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8" spans="17:17" ht="17.100000000000001" customHeight="1" x14ac:dyDescent="0.45">
      <c r="Q28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9" spans="17:17" ht="17.100000000000001" customHeight="1" x14ac:dyDescent="0.45">
      <c r="Q28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0" spans="17:17" ht="17.100000000000001" customHeight="1" x14ac:dyDescent="0.45">
      <c r="Q28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1" spans="17:17" ht="17.100000000000001" customHeight="1" x14ac:dyDescent="0.45">
      <c r="Q28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2" spans="17:17" ht="17.100000000000001" customHeight="1" x14ac:dyDescent="0.45">
      <c r="Q28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3" spans="17:17" ht="17.100000000000001" customHeight="1" x14ac:dyDescent="0.45">
      <c r="Q28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4" spans="17:17" ht="17.100000000000001" customHeight="1" x14ac:dyDescent="0.45">
      <c r="Q28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5" spans="17:17" ht="17.100000000000001" customHeight="1" x14ac:dyDescent="0.45">
      <c r="Q28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6" spans="17:17" ht="17.100000000000001" customHeight="1" x14ac:dyDescent="0.45">
      <c r="Q28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7" spans="17:17" ht="17.100000000000001" customHeight="1" x14ac:dyDescent="0.45">
      <c r="Q28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8" spans="17:17" ht="17.100000000000001" customHeight="1" x14ac:dyDescent="0.45">
      <c r="Q28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9" spans="17:17" ht="17.100000000000001" customHeight="1" x14ac:dyDescent="0.45">
      <c r="Q28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0" spans="17:17" ht="17.100000000000001" customHeight="1" x14ac:dyDescent="0.45">
      <c r="Q28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1" spans="17:17" ht="17.100000000000001" customHeight="1" x14ac:dyDescent="0.45">
      <c r="Q28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2" spans="17:17" ht="17.100000000000001" customHeight="1" x14ac:dyDescent="0.45">
      <c r="Q28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3" spans="17:17" ht="17.100000000000001" customHeight="1" x14ac:dyDescent="0.45">
      <c r="Q28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4" spans="17:17" ht="17.100000000000001" customHeight="1" x14ac:dyDescent="0.45">
      <c r="Q28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5" spans="17:17" ht="17.100000000000001" customHeight="1" x14ac:dyDescent="0.45">
      <c r="Q28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6" spans="17:17" ht="17.100000000000001" customHeight="1" x14ac:dyDescent="0.45">
      <c r="Q28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7" spans="17:17" ht="17.100000000000001" customHeight="1" x14ac:dyDescent="0.45">
      <c r="Q28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8" spans="17:17" ht="17.100000000000001" customHeight="1" x14ac:dyDescent="0.45">
      <c r="Q28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9" spans="17:17" ht="17.100000000000001" customHeight="1" x14ac:dyDescent="0.45">
      <c r="Q28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0" spans="17:17" ht="17.100000000000001" customHeight="1" x14ac:dyDescent="0.45">
      <c r="Q28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1" spans="17:17" ht="17.100000000000001" customHeight="1" x14ac:dyDescent="0.45">
      <c r="Q28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2" spans="17:17" ht="17.100000000000001" customHeight="1" x14ac:dyDescent="0.45">
      <c r="Q28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3" spans="17:17" ht="17.100000000000001" customHeight="1" x14ac:dyDescent="0.45">
      <c r="Q28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4" spans="17:17" ht="17.100000000000001" customHeight="1" x14ac:dyDescent="0.45">
      <c r="Q28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5" spans="17:17" ht="17.100000000000001" customHeight="1" x14ac:dyDescent="0.45">
      <c r="Q28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6" spans="17:17" ht="17.100000000000001" customHeight="1" x14ac:dyDescent="0.45">
      <c r="Q28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7" spans="17:17" ht="17.100000000000001" customHeight="1" x14ac:dyDescent="0.45">
      <c r="Q28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8" spans="17:17" ht="17.100000000000001" customHeight="1" x14ac:dyDescent="0.45">
      <c r="Q28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9" spans="17:17" ht="17.100000000000001" customHeight="1" x14ac:dyDescent="0.45">
      <c r="Q28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0" spans="17:17" ht="17.100000000000001" customHeight="1" x14ac:dyDescent="0.45">
      <c r="Q28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1" spans="17:17" ht="17.100000000000001" customHeight="1" x14ac:dyDescent="0.45">
      <c r="Q28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2" spans="17:17" ht="17.100000000000001" customHeight="1" x14ac:dyDescent="0.45">
      <c r="Q28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3" spans="17:17" ht="17.100000000000001" customHeight="1" x14ac:dyDescent="0.45">
      <c r="Q28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4" spans="17:17" ht="17.100000000000001" customHeight="1" x14ac:dyDescent="0.45">
      <c r="Q28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5" spans="17:17" ht="17.100000000000001" customHeight="1" x14ac:dyDescent="0.45">
      <c r="Q28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6" spans="17:17" ht="17.100000000000001" customHeight="1" x14ac:dyDescent="0.45">
      <c r="Q28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7" spans="17:17" ht="17.100000000000001" customHeight="1" x14ac:dyDescent="0.45">
      <c r="Q28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8" spans="17:17" ht="17.100000000000001" customHeight="1" x14ac:dyDescent="0.45">
      <c r="Q28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9" spans="17:17" ht="17.100000000000001" customHeight="1" x14ac:dyDescent="0.45">
      <c r="Q28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0" spans="17:17" ht="17.100000000000001" customHeight="1" x14ac:dyDescent="0.45">
      <c r="Q28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1" spans="17:17" ht="17.100000000000001" customHeight="1" x14ac:dyDescent="0.45">
      <c r="Q28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2" spans="17:17" ht="17.100000000000001" customHeight="1" x14ac:dyDescent="0.45">
      <c r="Q28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3" spans="17:17" ht="17.100000000000001" customHeight="1" x14ac:dyDescent="0.45">
      <c r="Q28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4" spans="17:17" ht="17.100000000000001" customHeight="1" x14ac:dyDescent="0.45">
      <c r="Q28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5" spans="17:17" ht="17.100000000000001" customHeight="1" x14ac:dyDescent="0.45">
      <c r="Q28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6" spans="17:17" ht="17.100000000000001" customHeight="1" x14ac:dyDescent="0.45">
      <c r="Q28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7" spans="17:17" ht="17.100000000000001" customHeight="1" x14ac:dyDescent="0.45">
      <c r="Q28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8" spans="17:17" ht="17.100000000000001" customHeight="1" x14ac:dyDescent="0.45">
      <c r="Q28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9" spans="17:17" ht="17.100000000000001" customHeight="1" x14ac:dyDescent="0.45">
      <c r="Q28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0" spans="17:17" ht="17.100000000000001" customHeight="1" x14ac:dyDescent="0.45">
      <c r="Q29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1" spans="17:17" ht="17.100000000000001" customHeight="1" x14ac:dyDescent="0.45">
      <c r="Q29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2" spans="17:17" ht="17.100000000000001" customHeight="1" x14ac:dyDescent="0.45">
      <c r="Q29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3" spans="17:17" ht="17.100000000000001" customHeight="1" x14ac:dyDescent="0.45">
      <c r="Q29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4" spans="17:17" ht="17.100000000000001" customHeight="1" x14ac:dyDescent="0.45">
      <c r="Q29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5" spans="17:17" ht="17.100000000000001" customHeight="1" x14ac:dyDescent="0.45">
      <c r="Q29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6" spans="17:17" ht="17.100000000000001" customHeight="1" x14ac:dyDescent="0.45">
      <c r="Q29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7" spans="17:17" ht="17.100000000000001" customHeight="1" x14ac:dyDescent="0.45">
      <c r="Q29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8" spans="17:17" ht="17.100000000000001" customHeight="1" x14ac:dyDescent="0.45">
      <c r="Q29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9" spans="17:17" ht="17.100000000000001" customHeight="1" x14ac:dyDescent="0.45">
      <c r="Q29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0" spans="17:17" ht="17.100000000000001" customHeight="1" x14ac:dyDescent="0.45">
      <c r="Q29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1" spans="17:17" ht="17.100000000000001" customHeight="1" x14ac:dyDescent="0.45">
      <c r="Q29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2" spans="17:17" ht="17.100000000000001" customHeight="1" x14ac:dyDescent="0.45">
      <c r="Q29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3" spans="17:17" ht="17.100000000000001" customHeight="1" x14ac:dyDescent="0.45">
      <c r="Q29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4" spans="17:17" ht="17.100000000000001" customHeight="1" x14ac:dyDescent="0.45">
      <c r="Q29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5" spans="17:17" ht="17.100000000000001" customHeight="1" x14ac:dyDescent="0.45">
      <c r="Q29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6" spans="17:17" ht="17.100000000000001" customHeight="1" x14ac:dyDescent="0.45">
      <c r="Q29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7" spans="17:17" ht="17.100000000000001" customHeight="1" x14ac:dyDescent="0.45">
      <c r="Q29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8" spans="17:17" ht="17.100000000000001" customHeight="1" x14ac:dyDescent="0.45">
      <c r="Q29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9" spans="17:17" ht="17.100000000000001" customHeight="1" x14ac:dyDescent="0.45">
      <c r="Q29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0" spans="17:17" ht="17.100000000000001" customHeight="1" x14ac:dyDescent="0.45">
      <c r="Q29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1" spans="17:17" ht="17.100000000000001" customHeight="1" x14ac:dyDescent="0.45">
      <c r="Q29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2" spans="17:17" ht="17.100000000000001" customHeight="1" x14ac:dyDescent="0.45">
      <c r="Q29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3" spans="17:17" ht="17.100000000000001" customHeight="1" x14ac:dyDescent="0.45">
      <c r="Q29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4" spans="17:17" ht="17.100000000000001" customHeight="1" x14ac:dyDescent="0.45">
      <c r="Q29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5" spans="17:17" ht="17.100000000000001" customHeight="1" x14ac:dyDescent="0.45">
      <c r="Q29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6" spans="17:17" ht="17.100000000000001" customHeight="1" x14ac:dyDescent="0.45">
      <c r="Q29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7" spans="17:17" ht="17.100000000000001" customHeight="1" x14ac:dyDescent="0.45">
      <c r="Q29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8" spans="17:17" ht="17.100000000000001" customHeight="1" x14ac:dyDescent="0.45">
      <c r="Q29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9" spans="17:17" ht="17.100000000000001" customHeight="1" x14ac:dyDescent="0.45">
      <c r="Q29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0" spans="17:17" ht="17.100000000000001" customHeight="1" x14ac:dyDescent="0.45">
      <c r="Q29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1" spans="17:17" ht="17.100000000000001" customHeight="1" x14ac:dyDescent="0.45">
      <c r="Q29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2" spans="17:17" ht="17.100000000000001" customHeight="1" x14ac:dyDescent="0.45">
      <c r="Q29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3" spans="17:17" ht="17.100000000000001" customHeight="1" x14ac:dyDescent="0.45">
      <c r="Q29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4" spans="17:17" ht="17.100000000000001" customHeight="1" x14ac:dyDescent="0.45">
      <c r="Q29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5" spans="17:17" ht="17.100000000000001" customHeight="1" x14ac:dyDescent="0.45">
      <c r="Q29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6" spans="17:17" ht="17.100000000000001" customHeight="1" x14ac:dyDescent="0.45">
      <c r="Q29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7" spans="17:17" ht="17.100000000000001" customHeight="1" x14ac:dyDescent="0.45">
      <c r="Q29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8" spans="17:17" ht="17.100000000000001" customHeight="1" x14ac:dyDescent="0.45">
      <c r="Q29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9" spans="17:17" ht="17.100000000000001" customHeight="1" x14ac:dyDescent="0.45">
      <c r="Q29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0" spans="17:17" ht="17.100000000000001" customHeight="1" x14ac:dyDescent="0.45">
      <c r="Q29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1" spans="17:17" ht="17.100000000000001" customHeight="1" x14ac:dyDescent="0.45">
      <c r="Q29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2" spans="17:17" ht="17.100000000000001" customHeight="1" x14ac:dyDescent="0.45">
      <c r="Q29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3" spans="17:17" ht="17.100000000000001" customHeight="1" x14ac:dyDescent="0.45">
      <c r="Q29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4" spans="17:17" ht="17.100000000000001" customHeight="1" x14ac:dyDescent="0.45">
      <c r="Q29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5" spans="17:17" ht="17.100000000000001" customHeight="1" x14ac:dyDescent="0.45">
      <c r="Q29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6" spans="17:17" ht="17.100000000000001" customHeight="1" x14ac:dyDescent="0.45">
      <c r="Q29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7" spans="17:17" ht="17.100000000000001" customHeight="1" x14ac:dyDescent="0.45">
      <c r="Q29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8" spans="17:17" ht="17.100000000000001" customHeight="1" x14ac:dyDescent="0.45">
      <c r="Q29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9" spans="17:17" ht="17.100000000000001" customHeight="1" x14ac:dyDescent="0.45">
      <c r="Q29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0" spans="17:17" ht="17.100000000000001" customHeight="1" x14ac:dyDescent="0.45">
      <c r="Q29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1" spans="17:17" ht="17.100000000000001" customHeight="1" x14ac:dyDescent="0.45">
      <c r="Q29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2" spans="17:17" ht="17.100000000000001" customHeight="1" x14ac:dyDescent="0.45">
      <c r="Q29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3" spans="17:17" ht="17.100000000000001" customHeight="1" x14ac:dyDescent="0.45">
      <c r="Q29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4" spans="17:17" ht="17.100000000000001" customHeight="1" x14ac:dyDescent="0.45">
      <c r="Q29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5" spans="17:17" ht="17.100000000000001" customHeight="1" x14ac:dyDescent="0.45">
      <c r="Q29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6" spans="17:17" ht="17.100000000000001" customHeight="1" x14ac:dyDescent="0.45">
      <c r="Q29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7" spans="17:17" ht="17.100000000000001" customHeight="1" x14ac:dyDescent="0.45">
      <c r="Q29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8" spans="17:17" ht="17.100000000000001" customHeight="1" x14ac:dyDescent="0.45">
      <c r="Q29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9" spans="17:17" ht="17.100000000000001" customHeight="1" x14ac:dyDescent="0.45">
      <c r="Q29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0" spans="17:17" ht="17.100000000000001" customHeight="1" x14ac:dyDescent="0.45">
      <c r="Q29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1" spans="17:17" ht="17.100000000000001" customHeight="1" x14ac:dyDescent="0.45">
      <c r="Q29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2" spans="17:17" ht="17.100000000000001" customHeight="1" x14ac:dyDescent="0.45">
      <c r="Q29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3" spans="17:17" ht="17.100000000000001" customHeight="1" x14ac:dyDescent="0.45">
      <c r="Q29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4" spans="17:17" ht="17.100000000000001" customHeight="1" x14ac:dyDescent="0.45">
      <c r="Q29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5" spans="17:17" ht="17.100000000000001" customHeight="1" x14ac:dyDescent="0.45">
      <c r="Q29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6" spans="17:17" ht="17.100000000000001" customHeight="1" x14ac:dyDescent="0.45">
      <c r="Q29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7" spans="17:17" ht="17.100000000000001" customHeight="1" x14ac:dyDescent="0.45">
      <c r="Q29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8" spans="17:17" ht="17.100000000000001" customHeight="1" x14ac:dyDescent="0.45">
      <c r="Q29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9" spans="17:17" ht="17.100000000000001" customHeight="1" x14ac:dyDescent="0.45">
      <c r="Q29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0" spans="17:17" ht="17.100000000000001" customHeight="1" x14ac:dyDescent="0.45">
      <c r="Q29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1" spans="17:17" ht="17.100000000000001" customHeight="1" x14ac:dyDescent="0.45">
      <c r="Q29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2" spans="17:17" ht="17.100000000000001" customHeight="1" x14ac:dyDescent="0.45">
      <c r="Q29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3" spans="17:17" ht="17.100000000000001" customHeight="1" x14ac:dyDescent="0.45">
      <c r="Q29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4" spans="17:17" ht="17.100000000000001" customHeight="1" x14ac:dyDescent="0.45">
      <c r="Q29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5" spans="17:17" ht="17.100000000000001" customHeight="1" x14ac:dyDescent="0.45">
      <c r="Q29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6" spans="17:17" ht="17.100000000000001" customHeight="1" x14ac:dyDescent="0.45">
      <c r="Q29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7" spans="17:17" ht="17.100000000000001" customHeight="1" x14ac:dyDescent="0.45">
      <c r="Q29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8" spans="17:17" ht="17.100000000000001" customHeight="1" x14ac:dyDescent="0.45">
      <c r="Q29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9" spans="17:17" ht="17.100000000000001" customHeight="1" x14ac:dyDescent="0.45">
      <c r="Q29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0" spans="17:17" ht="17.100000000000001" customHeight="1" x14ac:dyDescent="0.45">
      <c r="Q29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1" spans="17:17" ht="17.100000000000001" customHeight="1" x14ac:dyDescent="0.45">
      <c r="Q29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2" spans="17:17" ht="17.100000000000001" customHeight="1" x14ac:dyDescent="0.45">
      <c r="Q29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3" spans="17:17" ht="17.100000000000001" customHeight="1" x14ac:dyDescent="0.45">
      <c r="Q29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4" spans="17:17" ht="17.100000000000001" customHeight="1" x14ac:dyDescent="0.45">
      <c r="Q29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5" spans="17:17" ht="17.100000000000001" customHeight="1" x14ac:dyDescent="0.45">
      <c r="Q29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6" spans="17:17" ht="17.100000000000001" customHeight="1" x14ac:dyDescent="0.45">
      <c r="Q29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7" spans="17:17" ht="17.100000000000001" customHeight="1" x14ac:dyDescent="0.45">
      <c r="Q29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8" spans="17:17" ht="17.100000000000001" customHeight="1" x14ac:dyDescent="0.45">
      <c r="Q29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9" spans="17:17" ht="17.100000000000001" customHeight="1" x14ac:dyDescent="0.45">
      <c r="Q29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0" spans="17:17" ht="17.100000000000001" customHeight="1" x14ac:dyDescent="0.45">
      <c r="Q29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1" spans="17:17" ht="17.100000000000001" customHeight="1" x14ac:dyDescent="0.45">
      <c r="Q29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2" spans="17:17" ht="17.100000000000001" customHeight="1" x14ac:dyDescent="0.45">
      <c r="Q29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3" spans="17:17" ht="17.100000000000001" customHeight="1" x14ac:dyDescent="0.45">
      <c r="Q29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4" spans="17:17" ht="17.100000000000001" customHeight="1" x14ac:dyDescent="0.45">
      <c r="Q29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5" spans="17:17" ht="17.100000000000001" customHeight="1" x14ac:dyDescent="0.45">
      <c r="Q29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6" spans="17:17" ht="17.100000000000001" customHeight="1" x14ac:dyDescent="0.45">
      <c r="Q29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7" spans="17:17" ht="17.100000000000001" customHeight="1" x14ac:dyDescent="0.45">
      <c r="Q29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8" spans="17:17" ht="17.100000000000001" customHeight="1" x14ac:dyDescent="0.45">
      <c r="Q29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9" spans="17:17" ht="17.100000000000001" customHeight="1" x14ac:dyDescent="0.45">
      <c r="Q29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0" spans="17:17" ht="17.100000000000001" customHeight="1" x14ac:dyDescent="0.45">
      <c r="Q30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1" spans="17:17" ht="17.100000000000001" customHeight="1" x14ac:dyDescent="0.45">
      <c r="Q30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2" spans="17:17" ht="17.100000000000001" customHeight="1" x14ac:dyDescent="0.45">
      <c r="Q30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3" spans="17:17" ht="17.100000000000001" customHeight="1" x14ac:dyDescent="0.45">
      <c r="Q30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4" spans="17:17" ht="17.100000000000001" customHeight="1" x14ac:dyDescent="0.45">
      <c r="Q30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5" spans="17:17" ht="17.100000000000001" customHeight="1" x14ac:dyDescent="0.45">
      <c r="Q30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6" spans="17:17" ht="17.100000000000001" customHeight="1" x14ac:dyDescent="0.45">
      <c r="Q30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7" spans="17:17" ht="17.100000000000001" customHeight="1" x14ac:dyDescent="0.45">
      <c r="Q30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8" spans="17:17" ht="17.100000000000001" customHeight="1" x14ac:dyDescent="0.45">
      <c r="Q30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9" spans="17:17" ht="17.100000000000001" customHeight="1" x14ac:dyDescent="0.45">
      <c r="Q30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0" spans="17:17" ht="17.100000000000001" customHeight="1" x14ac:dyDescent="0.45">
      <c r="Q30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1" spans="17:17" ht="17.100000000000001" customHeight="1" x14ac:dyDescent="0.45">
      <c r="Q30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2" spans="17:17" ht="17.100000000000001" customHeight="1" x14ac:dyDescent="0.45">
      <c r="Q30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3" spans="17:17" ht="17.100000000000001" customHeight="1" x14ac:dyDescent="0.45">
      <c r="Q30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4" spans="17:17" ht="17.100000000000001" customHeight="1" x14ac:dyDescent="0.45">
      <c r="Q30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5" spans="17:17" ht="17.100000000000001" customHeight="1" x14ac:dyDescent="0.45">
      <c r="Q30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6" spans="17:17" ht="17.100000000000001" customHeight="1" x14ac:dyDescent="0.45">
      <c r="Q30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7" spans="17:17" ht="17.100000000000001" customHeight="1" x14ac:dyDescent="0.45">
      <c r="Q30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8" spans="17:17" ht="17.100000000000001" customHeight="1" x14ac:dyDescent="0.45">
      <c r="Q30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9" spans="17:17" ht="17.100000000000001" customHeight="1" x14ac:dyDescent="0.45">
      <c r="Q30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0" spans="17:17" ht="17.100000000000001" customHeight="1" x14ac:dyDescent="0.45">
      <c r="Q30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1" spans="17:17" ht="17.100000000000001" customHeight="1" x14ac:dyDescent="0.45">
      <c r="Q30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2" spans="17:17" ht="17.100000000000001" customHeight="1" x14ac:dyDescent="0.45">
      <c r="Q30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3" spans="17:17" ht="17.100000000000001" customHeight="1" x14ac:dyDescent="0.45">
      <c r="Q30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4" spans="17:17" ht="17.100000000000001" customHeight="1" x14ac:dyDescent="0.45">
      <c r="Q30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5" spans="17:17" ht="17.100000000000001" customHeight="1" x14ac:dyDescent="0.45">
      <c r="Q30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6" spans="17:17" ht="17.100000000000001" customHeight="1" x14ac:dyDescent="0.45">
      <c r="Q30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7" spans="17:17" ht="17.100000000000001" customHeight="1" x14ac:dyDescent="0.45">
      <c r="Q30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8" spans="17:17" ht="17.100000000000001" customHeight="1" x14ac:dyDescent="0.45">
      <c r="Q30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9" spans="17:17" ht="17.100000000000001" customHeight="1" x14ac:dyDescent="0.45">
      <c r="Q30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0" spans="17:17" ht="17.100000000000001" customHeight="1" x14ac:dyDescent="0.45">
      <c r="Q30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1" spans="17:17" ht="17.100000000000001" customHeight="1" x14ac:dyDescent="0.45">
      <c r="Q30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2" spans="17:17" ht="17.100000000000001" customHeight="1" x14ac:dyDescent="0.45">
      <c r="Q30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3" spans="17:17" ht="17.100000000000001" customHeight="1" x14ac:dyDescent="0.45">
      <c r="Q30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4" spans="17:17" ht="17.100000000000001" customHeight="1" x14ac:dyDescent="0.45">
      <c r="Q30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5" spans="17:17" ht="17.100000000000001" customHeight="1" x14ac:dyDescent="0.45">
      <c r="Q30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6" spans="17:17" ht="17.100000000000001" customHeight="1" x14ac:dyDescent="0.45">
      <c r="Q30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7" spans="17:17" ht="17.100000000000001" customHeight="1" x14ac:dyDescent="0.45">
      <c r="Q30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8" spans="17:17" ht="17.100000000000001" customHeight="1" x14ac:dyDescent="0.45">
      <c r="Q30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9" spans="17:17" ht="17.100000000000001" customHeight="1" x14ac:dyDescent="0.45">
      <c r="Q30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0" spans="17:17" ht="17.100000000000001" customHeight="1" x14ac:dyDescent="0.45">
      <c r="Q30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1" spans="17:17" ht="17.100000000000001" customHeight="1" x14ac:dyDescent="0.45">
      <c r="Q30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2" spans="17:17" ht="17.100000000000001" customHeight="1" x14ac:dyDescent="0.45">
      <c r="Q30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3" spans="17:17" ht="17.100000000000001" customHeight="1" x14ac:dyDescent="0.45">
      <c r="Q30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4" spans="17:17" ht="17.100000000000001" customHeight="1" x14ac:dyDescent="0.45">
      <c r="Q30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5" spans="17:17" ht="17.100000000000001" customHeight="1" x14ac:dyDescent="0.45">
      <c r="Q30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6" spans="17:17" ht="17.100000000000001" customHeight="1" x14ac:dyDescent="0.45">
      <c r="Q30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7" spans="17:17" ht="17.100000000000001" customHeight="1" x14ac:dyDescent="0.45">
      <c r="Q30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8" spans="17:17" ht="17.100000000000001" customHeight="1" x14ac:dyDescent="0.45">
      <c r="Q30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9" spans="17:17" ht="17.100000000000001" customHeight="1" x14ac:dyDescent="0.45">
      <c r="Q30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0" spans="17:17" ht="17.100000000000001" customHeight="1" x14ac:dyDescent="0.45">
      <c r="Q30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1" spans="17:17" ht="17.100000000000001" customHeight="1" x14ac:dyDescent="0.45">
      <c r="Q30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2" spans="17:17" ht="17.100000000000001" customHeight="1" x14ac:dyDescent="0.45">
      <c r="Q30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3" spans="17:17" ht="17.100000000000001" customHeight="1" x14ac:dyDescent="0.45">
      <c r="Q30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4" spans="17:17" ht="17.100000000000001" customHeight="1" x14ac:dyDescent="0.45">
      <c r="Q30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5" spans="17:17" ht="17.100000000000001" customHeight="1" x14ac:dyDescent="0.45">
      <c r="Q30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6" spans="17:17" ht="17.100000000000001" customHeight="1" x14ac:dyDescent="0.45">
      <c r="Q30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7" spans="17:17" ht="17.100000000000001" customHeight="1" x14ac:dyDescent="0.45">
      <c r="Q30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8" spans="17:17" ht="17.100000000000001" customHeight="1" x14ac:dyDescent="0.45">
      <c r="Q30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9" spans="17:17" ht="17.100000000000001" customHeight="1" x14ac:dyDescent="0.45">
      <c r="Q30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0" spans="17:17" ht="17.100000000000001" customHeight="1" x14ac:dyDescent="0.45">
      <c r="Q30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1" spans="17:17" ht="17.100000000000001" customHeight="1" x14ac:dyDescent="0.45">
      <c r="Q30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2" spans="17:17" ht="17.100000000000001" customHeight="1" x14ac:dyDescent="0.45">
      <c r="Q30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3" spans="17:17" ht="17.100000000000001" customHeight="1" x14ac:dyDescent="0.45">
      <c r="Q30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4" spans="17:17" ht="17.100000000000001" customHeight="1" x14ac:dyDescent="0.45">
      <c r="Q30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5" spans="17:17" ht="17.100000000000001" customHeight="1" x14ac:dyDescent="0.45">
      <c r="Q30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6" spans="17:17" ht="17.100000000000001" customHeight="1" x14ac:dyDescent="0.45">
      <c r="Q30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7" spans="17:17" ht="17.100000000000001" customHeight="1" x14ac:dyDescent="0.45">
      <c r="Q30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8" spans="17:17" ht="17.100000000000001" customHeight="1" x14ac:dyDescent="0.45">
      <c r="Q30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9" spans="17:17" ht="17.100000000000001" customHeight="1" x14ac:dyDescent="0.45">
      <c r="Q30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0" spans="17:17" ht="17.100000000000001" customHeight="1" x14ac:dyDescent="0.45">
      <c r="Q30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1" spans="17:17" ht="17.100000000000001" customHeight="1" x14ac:dyDescent="0.45">
      <c r="Q30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2" spans="17:17" ht="17.100000000000001" customHeight="1" x14ac:dyDescent="0.45">
      <c r="Q30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3" spans="17:17" ht="17.100000000000001" customHeight="1" x14ac:dyDescent="0.45">
      <c r="Q30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4" spans="17:17" ht="17.100000000000001" customHeight="1" x14ac:dyDescent="0.45">
      <c r="Q30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5" spans="17:17" ht="17.100000000000001" customHeight="1" x14ac:dyDescent="0.45">
      <c r="Q30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6" spans="17:17" ht="17.100000000000001" customHeight="1" x14ac:dyDescent="0.45">
      <c r="Q30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7" spans="17:17" ht="17.100000000000001" customHeight="1" x14ac:dyDescent="0.45">
      <c r="Q30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8" spans="17:17" ht="17.100000000000001" customHeight="1" x14ac:dyDescent="0.45">
      <c r="Q30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9" spans="17:17" ht="17.100000000000001" customHeight="1" x14ac:dyDescent="0.45">
      <c r="Q30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0" spans="17:17" ht="17.100000000000001" customHeight="1" x14ac:dyDescent="0.45">
      <c r="Q30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1" spans="17:17" ht="17.100000000000001" customHeight="1" x14ac:dyDescent="0.45">
      <c r="Q30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2" spans="17:17" ht="17.100000000000001" customHeight="1" x14ac:dyDescent="0.45">
      <c r="Q30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3" spans="17:17" ht="17.100000000000001" customHeight="1" x14ac:dyDescent="0.45">
      <c r="Q30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4" spans="17:17" ht="17.100000000000001" customHeight="1" x14ac:dyDescent="0.45">
      <c r="Q30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5" spans="17:17" ht="17.100000000000001" customHeight="1" x14ac:dyDescent="0.45">
      <c r="Q30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6" spans="17:17" ht="17.100000000000001" customHeight="1" x14ac:dyDescent="0.45">
      <c r="Q30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7" spans="17:17" ht="17.100000000000001" customHeight="1" x14ac:dyDescent="0.45">
      <c r="Q30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8" spans="17:17" ht="17.100000000000001" customHeight="1" x14ac:dyDescent="0.45">
      <c r="Q30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9" spans="17:17" ht="17.100000000000001" customHeight="1" x14ac:dyDescent="0.45">
      <c r="Q30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0" spans="17:17" ht="17.100000000000001" customHeight="1" x14ac:dyDescent="0.45">
      <c r="Q30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1" spans="17:17" ht="17.100000000000001" customHeight="1" x14ac:dyDescent="0.45">
      <c r="Q30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2" spans="17:17" ht="17.100000000000001" customHeight="1" x14ac:dyDescent="0.45">
      <c r="Q30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3" spans="17:17" ht="17.100000000000001" customHeight="1" x14ac:dyDescent="0.45">
      <c r="Q30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4" spans="17:17" ht="17.100000000000001" customHeight="1" x14ac:dyDescent="0.45">
      <c r="Q30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5" spans="17:17" ht="17.100000000000001" customHeight="1" x14ac:dyDescent="0.45">
      <c r="Q30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6" spans="17:17" ht="17.100000000000001" customHeight="1" x14ac:dyDescent="0.45">
      <c r="Q30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7" spans="17:17" ht="17.100000000000001" customHeight="1" x14ac:dyDescent="0.45">
      <c r="Q30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8" spans="17:17" ht="17.100000000000001" customHeight="1" x14ac:dyDescent="0.45">
      <c r="Q30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9" spans="17:17" ht="17.100000000000001" customHeight="1" x14ac:dyDescent="0.45">
      <c r="Q30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0" spans="17:17" ht="17.100000000000001" customHeight="1" x14ac:dyDescent="0.45">
      <c r="Q31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1" spans="17:17" ht="17.100000000000001" customHeight="1" x14ac:dyDescent="0.45">
      <c r="Q31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2" spans="17:17" ht="17.100000000000001" customHeight="1" x14ac:dyDescent="0.45">
      <c r="Q31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3" spans="17:17" ht="17.100000000000001" customHeight="1" x14ac:dyDescent="0.45">
      <c r="Q31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4" spans="17:17" ht="17.100000000000001" customHeight="1" x14ac:dyDescent="0.45">
      <c r="Q31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5" spans="17:17" ht="17.100000000000001" customHeight="1" x14ac:dyDescent="0.45">
      <c r="Q31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6" spans="17:17" ht="17.100000000000001" customHeight="1" x14ac:dyDescent="0.45">
      <c r="Q31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7" spans="17:17" ht="17.100000000000001" customHeight="1" x14ac:dyDescent="0.45">
      <c r="Q31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8" spans="17:17" ht="17.100000000000001" customHeight="1" x14ac:dyDescent="0.45">
      <c r="Q31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9" spans="17:17" ht="17.100000000000001" customHeight="1" x14ac:dyDescent="0.45">
      <c r="Q31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0" spans="17:17" ht="17.100000000000001" customHeight="1" x14ac:dyDescent="0.45">
      <c r="Q31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1" spans="17:17" ht="17.100000000000001" customHeight="1" x14ac:dyDescent="0.45">
      <c r="Q31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2" spans="17:17" ht="17.100000000000001" customHeight="1" x14ac:dyDescent="0.45">
      <c r="Q31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3" spans="17:17" ht="17.100000000000001" customHeight="1" x14ac:dyDescent="0.45">
      <c r="Q31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4" spans="17:17" ht="17.100000000000001" customHeight="1" x14ac:dyDescent="0.45">
      <c r="Q31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5" spans="17:17" ht="17.100000000000001" customHeight="1" x14ac:dyDescent="0.45">
      <c r="Q31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6" spans="17:17" ht="17.100000000000001" customHeight="1" x14ac:dyDescent="0.45">
      <c r="Q31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7" spans="17:17" ht="17.100000000000001" customHeight="1" x14ac:dyDescent="0.45">
      <c r="Q31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8" spans="17:17" ht="17.100000000000001" customHeight="1" x14ac:dyDescent="0.45">
      <c r="Q31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9" spans="17:17" ht="17.100000000000001" customHeight="1" x14ac:dyDescent="0.45">
      <c r="Q31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0" spans="17:17" ht="17.100000000000001" customHeight="1" x14ac:dyDescent="0.45">
      <c r="Q31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1" spans="17:17" ht="17.100000000000001" customHeight="1" x14ac:dyDescent="0.45">
      <c r="Q31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2" spans="17:17" ht="17.100000000000001" customHeight="1" x14ac:dyDescent="0.45">
      <c r="Q31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3" spans="17:17" ht="17.100000000000001" customHeight="1" x14ac:dyDescent="0.45">
      <c r="Q31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4" spans="17:17" ht="17.100000000000001" customHeight="1" x14ac:dyDescent="0.45">
      <c r="Q31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5" spans="17:17" ht="17.100000000000001" customHeight="1" x14ac:dyDescent="0.45">
      <c r="Q31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6" spans="17:17" ht="17.100000000000001" customHeight="1" x14ac:dyDescent="0.45">
      <c r="Q31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7" spans="17:17" ht="17.100000000000001" customHeight="1" x14ac:dyDescent="0.45">
      <c r="Q31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8" spans="17:17" ht="17.100000000000001" customHeight="1" x14ac:dyDescent="0.45">
      <c r="Q31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9" spans="17:17" ht="17.100000000000001" customHeight="1" x14ac:dyDescent="0.45">
      <c r="Q31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0" spans="17:17" ht="17.100000000000001" customHeight="1" x14ac:dyDescent="0.45">
      <c r="Q31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1" spans="17:17" ht="17.100000000000001" customHeight="1" x14ac:dyDescent="0.45">
      <c r="Q31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2" spans="17:17" ht="17.100000000000001" customHeight="1" x14ac:dyDescent="0.45">
      <c r="Q31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3" spans="17:17" ht="17.100000000000001" customHeight="1" x14ac:dyDescent="0.45">
      <c r="Q31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4" spans="17:17" ht="17.100000000000001" customHeight="1" x14ac:dyDescent="0.45">
      <c r="Q31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5" spans="17:17" ht="17.100000000000001" customHeight="1" x14ac:dyDescent="0.45">
      <c r="Q31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6" spans="17:17" ht="17.100000000000001" customHeight="1" x14ac:dyDescent="0.45">
      <c r="Q31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7" spans="17:17" ht="17.100000000000001" customHeight="1" x14ac:dyDescent="0.45">
      <c r="Q31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8" spans="17:17" ht="17.100000000000001" customHeight="1" x14ac:dyDescent="0.45">
      <c r="Q31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9" spans="17:17" ht="17.100000000000001" customHeight="1" x14ac:dyDescent="0.45">
      <c r="Q31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0" spans="17:17" ht="17.100000000000001" customHeight="1" x14ac:dyDescent="0.45">
      <c r="Q31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1" spans="17:17" ht="17.100000000000001" customHeight="1" x14ac:dyDescent="0.45">
      <c r="Q31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2" spans="17:17" ht="17.100000000000001" customHeight="1" x14ac:dyDescent="0.45">
      <c r="Q31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3" spans="17:17" ht="17.100000000000001" customHeight="1" x14ac:dyDescent="0.45">
      <c r="Q31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4" spans="17:17" ht="17.100000000000001" customHeight="1" x14ac:dyDescent="0.45">
      <c r="Q31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5" spans="17:17" ht="17.100000000000001" customHeight="1" x14ac:dyDescent="0.45">
      <c r="Q31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6" spans="17:17" ht="17.100000000000001" customHeight="1" x14ac:dyDescent="0.45">
      <c r="Q31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7" spans="17:17" ht="17.100000000000001" customHeight="1" x14ac:dyDescent="0.45">
      <c r="Q31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8" spans="17:17" ht="17.100000000000001" customHeight="1" x14ac:dyDescent="0.45">
      <c r="Q31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9" spans="17:17" ht="17.100000000000001" customHeight="1" x14ac:dyDescent="0.45">
      <c r="Q31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0" spans="17:17" ht="17.100000000000001" customHeight="1" x14ac:dyDescent="0.45">
      <c r="Q31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1" spans="17:17" ht="17.100000000000001" customHeight="1" x14ac:dyDescent="0.45">
      <c r="Q31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2" spans="17:17" ht="17.100000000000001" customHeight="1" x14ac:dyDescent="0.45">
      <c r="Q31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3" spans="17:17" ht="17.100000000000001" customHeight="1" x14ac:dyDescent="0.45">
      <c r="Q31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4" spans="17:17" ht="17.100000000000001" customHeight="1" x14ac:dyDescent="0.45">
      <c r="Q31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5" spans="17:17" ht="17.100000000000001" customHeight="1" x14ac:dyDescent="0.45">
      <c r="Q31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6" spans="17:17" ht="17.100000000000001" customHeight="1" x14ac:dyDescent="0.45">
      <c r="Q31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7" spans="17:17" ht="17.100000000000001" customHeight="1" x14ac:dyDescent="0.45">
      <c r="Q31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8" spans="17:17" ht="17.100000000000001" customHeight="1" x14ac:dyDescent="0.45">
      <c r="Q31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9" spans="17:17" ht="17.100000000000001" customHeight="1" x14ac:dyDescent="0.45">
      <c r="Q31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0" spans="17:17" ht="17.100000000000001" customHeight="1" x14ac:dyDescent="0.45">
      <c r="Q31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1" spans="17:17" ht="17.100000000000001" customHeight="1" x14ac:dyDescent="0.45">
      <c r="Q31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2" spans="17:17" ht="17.100000000000001" customHeight="1" x14ac:dyDescent="0.45">
      <c r="Q31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3" spans="17:17" ht="17.100000000000001" customHeight="1" x14ac:dyDescent="0.45">
      <c r="Q31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4" spans="17:17" ht="17.100000000000001" customHeight="1" x14ac:dyDescent="0.45">
      <c r="Q31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5" spans="17:17" ht="17.100000000000001" customHeight="1" x14ac:dyDescent="0.45">
      <c r="Q31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6" spans="17:17" ht="17.100000000000001" customHeight="1" x14ac:dyDescent="0.45">
      <c r="Q31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7" spans="17:17" ht="17.100000000000001" customHeight="1" x14ac:dyDescent="0.45">
      <c r="Q31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8" spans="17:17" ht="17.100000000000001" customHeight="1" x14ac:dyDescent="0.45">
      <c r="Q31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9" spans="17:17" ht="17.100000000000001" customHeight="1" x14ac:dyDescent="0.45">
      <c r="Q31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0" spans="17:17" ht="17.100000000000001" customHeight="1" x14ac:dyDescent="0.45">
      <c r="Q31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1" spans="17:17" ht="17.100000000000001" customHeight="1" x14ac:dyDescent="0.45">
      <c r="Q31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2" spans="17:17" ht="17.100000000000001" customHeight="1" x14ac:dyDescent="0.45">
      <c r="Q31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3" spans="17:17" ht="17.100000000000001" customHeight="1" x14ac:dyDescent="0.45">
      <c r="Q31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4" spans="17:17" ht="17.100000000000001" customHeight="1" x14ac:dyDescent="0.45">
      <c r="Q31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5" spans="17:17" ht="17.100000000000001" customHeight="1" x14ac:dyDescent="0.45">
      <c r="Q31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6" spans="17:17" ht="17.100000000000001" customHeight="1" x14ac:dyDescent="0.45">
      <c r="Q31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7" spans="17:17" ht="17.100000000000001" customHeight="1" x14ac:dyDescent="0.45">
      <c r="Q31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8" spans="17:17" ht="17.100000000000001" customHeight="1" x14ac:dyDescent="0.45">
      <c r="Q31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9" spans="17:17" ht="17.100000000000001" customHeight="1" x14ac:dyDescent="0.45">
      <c r="Q31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0" spans="17:17" ht="17.100000000000001" customHeight="1" x14ac:dyDescent="0.45">
      <c r="Q31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1" spans="17:17" ht="17.100000000000001" customHeight="1" x14ac:dyDescent="0.45">
      <c r="Q31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2" spans="17:17" ht="17.100000000000001" customHeight="1" x14ac:dyDescent="0.45">
      <c r="Q31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3" spans="17:17" ht="17.100000000000001" customHeight="1" x14ac:dyDescent="0.45">
      <c r="Q31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4" spans="17:17" ht="17.100000000000001" customHeight="1" x14ac:dyDescent="0.45">
      <c r="Q31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5" spans="17:17" ht="17.100000000000001" customHeight="1" x14ac:dyDescent="0.45">
      <c r="Q31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6" spans="17:17" ht="17.100000000000001" customHeight="1" x14ac:dyDescent="0.45">
      <c r="Q31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7" spans="17:17" ht="17.100000000000001" customHeight="1" x14ac:dyDescent="0.45">
      <c r="Q31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8" spans="17:17" ht="17.100000000000001" customHeight="1" x14ac:dyDescent="0.45">
      <c r="Q31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9" spans="17:17" ht="17.100000000000001" customHeight="1" x14ac:dyDescent="0.45">
      <c r="Q31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0" spans="17:17" ht="17.100000000000001" customHeight="1" x14ac:dyDescent="0.45">
      <c r="Q31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1" spans="17:17" ht="17.100000000000001" customHeight="1" x14ac:dyDescent="0.45">
      <c r="Q31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2" spans="17:17" ht="17.100000000000001" customHeight="1" x14ac:dyDescent="0.45">
      <c r="Q31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3" spans="17:17" ht="17.100000000000001" customHeight="1" x14ac:dyDescent="0.45">
      <c r="Q31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4" spans="17:17" ht="17.100000000000001" customHeight="1" x14ac:dyDescent="0.45">
      <c r="Q31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5" spans="17:17" ht="17.100000000000001" customHeight="1" x14ac:dyDescent="0.45">
      <c r="Q31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6" spans="17:17" ht="17.100000000000001" customHeight="1" x14ac:dyDescent="0.45">
      <c r="Q31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7" spans="17:17" ht="17.100000000000001" customHeight="1" x14ac:dyDescent="0.45">
      <c r="Q31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8" spans="17:17" ht="17.100000000000001" customHeight="1" x14ac:dyDescent="0.45">
      <c r="Q31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9" spans="17:17" ht="17.100000000000001" customHeight="1" x14ac:dyDescent="0.45">
      <c r="Q31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0" spans="17:17" ht="17.100000000000001" customHeight="1" x14ac:dyDescent="0.45">
      <c r="Q32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1" spans="17:17" ht="17.100000000000001" customHeight="1" x14ac:dyDescent="0.45">
      <c r="Q32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2" spans="17:17" ht="17.100000000000001" customHeight="1" x14ac:dyDescent="0.45">
      <c r="Q32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3" spans="17:17" ht="17.100000000000001" customHeight="1" x14ac:dyDescent="0.45">
      <c r="Q32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4" spans="17:17" ht="17.100000000000001" customHeight="1" x14ac:dyDescent="0.45">
      <c r="Q32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5" spans="17:17" ht="17.100000000000001" customHeight="1" x14ac:dyDescent="0.45">
      <c r="Q32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6" spans="17:17" ht="17.100000000000001" customHeight="1" x14ac:dyDescent="0.45">
      <c r="Q32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7" spans="17:17" ht="17.100000000000001" customHeight="1" x14ac:dyDescent="0.45">
      <c r="Q32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8" spans="17:17" ht="17.100000000000001" customHeight="1" x14ac:dyDescent="0.45">
      <c r="Q32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9" spans="17:17" ht="17.100000000000001" customHeight="1" x14ac:dyDescent="0.45">
      <c r="Q32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0" spans="17:17" ht="17.100000000000001" customHeight="1" x14ac:dyDescent="0.45">
      <c r="Q32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1" spans="17:17" ht="17.100000000000001" customHeight="1" x14ac:dyDescent="0.45">
      <c r="Q32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2" spans="17:17" ht="17.100000000000001" customHeight="1" x14ac:dyDescent="0.45">
      <c r="Q32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3" spans="17:17" ht="17.100000000000001" customHeight="1" x14ac:dyDescent="0.45">
      <c r="Q32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4" spans="17:17" ht="17.100000000000001" customHeight="1" x14ac:dyDescent="0.45">
      <c r="Q32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5" spans="17:17" ht="17.100000000000001" customHeight="1" x14ac:dyDescent="0.45">
      <c r="Q32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6" spans="17:17" ht="17.100000000000001" customHeight="1" x14ac:dyDescent="0.45">
      <c r="Q32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7" spans="17:17" ht="17.100000000000001" customHeight="1" x14ac:dyDescent="0.45">
      <c r="Q32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8" spans="17:17" ht="17.100000000000001" customHeight="1" x14ac:dyDescent="0.45">
      <c r="Q32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9" spans="17:17" ht="17.100000000000001" customHeight="1" x14ac:dyDescent="0.45">
      <c r="Q32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0" spans="17:17" ht="17.100000000000001" customHeight="1" x14ac:dyDescent="0.45">
      <c r="Q32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1" spans="17:17" ht="17.100000000000001" customHeight="1" x14ac:dyDescent="0.45">
      <c r="Q32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2" spans="17:17" ht="17.100000000000001" customHeight="1" x14ac:dyDescent="0.45">
      <c r="Q32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3" spans="17:17" ht="17.100000000000001" customHeight="1" x14ac:dyDescent="0.45">
      <c r="Q32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4" spans="17:17" ht="17.100000000000001" customHeight="1" x14ac:dyDescent="0.45">
      <c r="Q32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5" spans="17:17" ht="17.100000000000001" customHeight="1" x14ac:dyDescent="0.45">
      <c r="Q32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6" spans="17:17" ht="17.100000000000001" customHeight="1" x14ac:dyDescent="0.45">
      <c r="Q32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7" spans="17:17" ht="17.100000000000001" customHeight="1" x14ac:dyDescent="0.45">
      <c r="Q32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8" spans="17:17" ht="17.100000000000001" customHeight="1" x14ac:dyDescent="0.45">
      <c r="Q32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9" spans="17:17" ht="17.100000000000001" customHeight="1" x14ac:dyDescent="0.45">
      <c r="Q32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0" spans="17:17" ht="17.100000000000001" customHeight="1" x14ac:dyDescent="0.45">
      <c r="Q32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1" spans="17:17" ht="17.100000000000001" customHeight="1" x14ac:dyDescent="0.45">
      <c r="Q32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2" spans="17:17" ht="17.100000000000001" customHeight="1" x14ac:dyDescent="0.45">
      <c r="Q32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3" spans="17:17" ht="17.100000000000001" customHeight="1" x14ac:dyDescent="0.45">
      <c r="Q32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4" spans="17:17" ht="17.100000000000001" customHeight="1" x14ac:dyDescent="0.45">
      <c r="Q32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5" spans="17:17" ht="17.100000000000001" customHeight="1" x14ac:dyDescent="0.45">
      <c r="Q32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6" spans="17:17" ht="17.100000000000001" customHeight="1" x14ac:dyDescent="0.45">
      <c r="Q32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7" spans="17:17" ht="17.100000000000001" customHeight="1" x14ac:dyDescent="0.45">
      <c r="Q32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8" spans="17:17" ht="17.100000000000001" customHeight="1" x14ac:dyDescent="0.45">
      <c r="Q32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9" spans="17:17" ht="17.100000000000001" customHeight="1" x14ac:dyDescent="0.45">
      <c r="Q32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0" spans="17:17" ht="17.100000000000001" customHeight="1" x14ac:dyDescent="0.45">
      <c r="Q32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1" spans="17:17" ht="17.100000000000001" customHeight="1" x14ac:dyDescent="0.45">
      <c r="Q32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2" spans="17:17" ht="17.100000000000001" customHeight="1" x14ac:dyDescent="0.45">
      <c r="Q32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3" spans="17:17" ht="17.100000000000001" customHeight="1" x14ac:dyDescent="0.45">
      <c r="Q32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4" spans="17:17" ht="17.100000000000001" customHeight="1" x14ac:dyDescent="0.45">
      <c r="Q32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5" spans="17:17" ht="17.100000000000001" customHeight="1" x14ac:dyDescent="0.45">
      <c r="Q32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6" spans="17:17" ht="17.100000000000001" customHeight="1" x14ac:dyDescent="0.45">
      <c r="Q32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7" spans="17:17" ht="17.100000000000001" customHeight="1" x14ac:dyDescent="0.45">
      <c r="Q32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8" spans="17:17" ht="17.100000000000001" customHeight="1" x14ac:dyDescent="0.45">
      <c r="Q32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9" spans="17:17" ht="17.100000000000001" customHeight="1" x14ac:dyDescent="0.45">
      <c r="Q32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0" spans="17:17" ht="17.100000000000001" customHeight="1" x14ac:dyDescent="0.45">
      <c r="Q32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1" spans="17:17" ht="17.100000000000001" customHeight="1" x14ac:dyDescent="0.45">
      <c r="Q32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2" spans="17:17" ht="17.100000000000001" customHeight="1" x14ac:dyDescent="0.45">
      <c r="Q32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3" spans="17:17" ht="17.100000000000001" customHeight="1" x14ac:dyDescent="0.45">
      <c r="Q32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4" spans="17:17" ht="17.100000000000001" customHeight="1" x14ac:dyDescent="0.45">
      <c r="Q32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5" spans="17:17" ht="17.100000000000001" customHeight="1" x14ac:dyDescent="0.45">
      <c r="Q32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6" spans="17:17" ht="17.100000000000001" customHeight="1" x14ac:dyDescent="0.45">
      <c r="Q32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7" spans="17:17" ht="17.100000000000001" customHeight="1" x14ac:dyDescent="0.45">
      <c r="Q32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8" spans="17:17" ht="17.100000000000001" customHeight="1" x14ac:dyDescent="0.45">
      <c r="Q32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9" spans="17:17" ht="17.100000000000001" customHeight="1" x14ac:dyDescent="0.45">
      <c r="Q32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0" spans="17:17" ht="17.100000000000001" customHeight="1" x14ac:dyDescent="0.45">
      <c r="Q32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1" spans="17:17" ht="17.100000000000001" customHeight="1" x14ac:dyDescent="0.45">
      <c r="Q32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2" spans="17:17" ht="17.100000000000001" customHeight="1" x14ac:dyDescent="0.45">
      <c r="Q32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3" spans="17:17" ht="17.100000000000001" customHeight="1" x14ac:dyDescent="0.45">
      <c r="Q32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4" spans="17:17" ht="17.100000000000001" customHeight="1" x14ac:dyDescent="0.45">
      <c r="Q32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5" spans="17:17" ht="17.100000000000001" customHeight="1" x14ac:dyDescent="0.45">
      <c r="Q32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6" spans="17:17" ht="17.100000000000001" customHeight="1" x14ac:dyDescent="0.45">
      <c r="Q32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7" spans="17:17" ht="17.100000000000001" customHeight="1" x14ac:dyDescent="0.45">
      <c r="Q32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8" spans="17:17" ht="17.100000000000001" customHeight="1" x14ac:dyDescent="0.45">
      <c r="Q32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9" spans="17:17" ht="17.100000000000001" customHeight="1" x14ac:dyDescent="0.45">
      <c r="Q32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0" spans="17:17" ht="17.100000000000001" customHeight="1" x14ac:dyDescent="0.45">
      <c r="Q32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1" spans="17:17" ht="17.100000000000001" customHeight="1" x14ac:dyDescent="0.45">
      <c r="Q32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2" spans="17:17" ht="17.100000000000001" customHeight="1" x14ac:dyDescent="0.45">
      <c r="Q32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3" spans="17:17" ht="17.100000000000001" customHeight="1" x14ac:dyDescent="0.45">
      <c r="Q32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4" spans="17:17" ht="17.100000000000001" customHeight="1" x14ac:dyDescent="0.45">
      <c r="Q32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5" spans="17:17" ht="17.100000000000001" customHeight="1" x14ac:dyDescent="0.45">
      <c r="Q32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6" spans="17:17" ht="17.100000000000001" customHeight="1" x14ac:dyDescent="0.45">
      <c r="Q32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7" spans="17:17" ht="17.100000000000001" customHeight="1" x14ac:dyDescent="0.45">
      <c r="Q32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8" spans="17:17" ht="17.100000000000001" customHeight="1" x14ac:dyDescent="0.45">
      <c r="Q32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9" spans="17:17" ht="17.100000000000001" customHeight="1" x14ac:dyDescent="0.45">
      <c r="Q32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0" spans="17:17" ht="17.100000000000001" customHeight="1" x14ac:dyDescent="0.45">
      <c r="Q32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1" spans="17:17" ht="17.100000000000001" customHeight="1" x14ac:dyDescent="0.45">
      <c r="Q32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2" spans="17:17" ht="17.100000000000001" customHeight="1" x14ac:dyDescent="0.45">
      <c r="Q32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3" spans="17:17" ht="17.100000000000001" customHeight="1" x14ac:dyDescent="0.45">
      <c r="Q32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4" spans="17:17" ht="17.100000000000001" customHeight="1" x14ac:dyDescent="0.45">
      <c r="Q32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5" spans="17:17" ht="17.100000000000001" customHeight="1" x14ac:dyDescent="0.45">
      <c r="Q32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6" spans="17:17" ht="17.100000000000001" customHeight="1" x14ac:dyDescent="0.45">
      <c r="Q32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7" spans="17:17" ht="17.100000000000001" customHeight="1" x14ac:dyDescent="0.45">
      <c r="Q32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8" spans="17:17" ht="17.100000000000001" customHeight="1" x14ac:dyDescent="0.45">
      <c r="Q32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9" spans="17:17" ht="17.100000000000001" customHeight="1" x14ac:dyDescent="0.45">
      <c r="Q32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0" spans="17:17" ht="17.100000000000001" customHeight="1" x14ac:dyDescent="0.45">
      <c r="Q32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1" spans="17:17" ht="17.100000000000001" customHeight="1" x14ac:dyDescent="0.45">
      <c r="Q32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2" spans="17:17" ht="17.100000000000001" customHeight="1" x14ac:dyDescent="0.45">
      <c r="Q32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3" spans="17:17" ht="17.100000000000001" customHeight="1" x14ac:dyDescent="0.45">
      <c r="Q32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4" spans="17:17" ht="17.100000000000001" customHeight="1" x14ac:dyDescent="0.45">
      <c r="Q32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5" spans="17:17" ht="17.100000000000001" customHeight="1" x14ac:dyDescent="0.45">
      <c r="Q32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6" spans="17:17" ht="17.100000000000001" customHeight="1" x14ac:dyDescent="0.45">
      <c r="Q32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7" spans="17:17" ht="17.100000000000001" customHeight="1" x14ac:dyDescent="0.45">
      <c r="Q32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8" spans="17:17" ht="17.100000000000001" customHeight="1" x14ac:dyDescent="0.45">
      <c r="Q32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9" spans="17:17" ht="17.100000000000001" customHeight="1" x14ac:dyDescent="0.45">
      <c r="Q32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0" spans="17:17" ht="17.100000000000001" customHeight="1" x14ac:dyDescent="0.45">
      <c r="Q33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1" spans="17:17" ht="17.100000000000001" customHeight="1" x14ac:dyDescent="0.45">
      <c r="Q33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2" spans="17:17" ht="17.100000000000001" customHeight="1" x14ac:dyDescent="0.45">
      <c r="Q33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3" spans="17:17" ht="17.100000000000001" customHeight="1" x14ac:dyDescent="0.45">
      <c r="Q33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4" spans="17:17" ht="17.100000000000001" customHeight="1" x14ac:dyDescent="0.45">
      <c r="Q33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5" spans="17:17" ht="17.100000000000001" customHeight="1" x14ac:dyDescent="0.45">
      <c r="Q33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6" spans="17:17" ht="17.100000000000001" customHeight="1" x14ac:dyDescent="0.45">
      <c r="Q33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7" spans="17:17" ht="17.100000000000001" customHeight="1" x14ac:dyDescent="0.45">
      <c r="Q33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8" spans="17:17" ht="17.100000000000001" customHeight="1" x14ac:dyDescent="0.45">
      <c r="Q33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9" spans="17:17" ht="17.100000000000001" customHeight="1" x14ac:dyDescent="0.45">
      <c r="Q33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0" spans="17:17" ht="17.100000000000001" customHeight="1" x14ac:dyDescent="0.45">
      <c r="Q33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1" spans="17:17" ht="17.100000000000001" customHeight="1" x14ac:dyDescent="0.45">
      <c r="Q33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2" spans="17:17" ht="17.100000000000001" customHeight="1" x14ac:dyDescent="0.45">
      <c r="Q33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3" spans="17:17" ht="17.100000000000001" customHeight="1" x14ac:dyDescent="0.45">
      <c r="Q33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4" spans="17:17" ht="17.100000000000001" customHeight="1" x14ac:dyDescent="0.45">
      <c r="Q33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5" spans="17:17" ht="17.100000000000001" customHeight="1" x14ac:dyDescent="0.45">
      <c r="Q33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6" spans="17:17" ht="17.100000000000001" customHeight="1" x14ac:dyDescent="0.45">
      <c r="Q33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7" spans="17:17" ht="17.100000000000001" customHeight="1" x14ac:dyDescent="0.45">
      <c r="Q33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8" spans="17:17" ht="17.100000000000001" customHeight="1" x14ac:dyDescent="0.45">
      <c r="Q33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9" spans="17:17" ht="17.100000000000001" customHeight="1" x14ac:dyDescent="0.45">
      <c r="Q33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0" spans="17:17" ht="17.100000000000001" customHeight="1" x14ac:dyDescent="0.45">
      <c r="Q33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1" spans="17:17" ht="17.100000000000001" customHeight="1" x14ac:dyDescent="0.45">
      <c r="Q33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2" spans="17:17" ht="17.100000000000001" customHeight="1" x14ac:dyDescent="0.45">
      <c r="Q33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3" spans="17:17" ht="17.100000000000001" customHeight="1" x14ac:dyDescent="0.45">
      <c r="Q33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4" spans="17:17" ht="17.100000000000001" customHeight="1" x14ac:dyDescent="0.45">
      <c r="Q33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5" spans="17:17" ht="17.100000000000001" customHeight="1" x14ac:dyDescent="0.45">
      <c r="Q33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6" spans="17:17" ht="17.100000000000001" customHeight="1" x14ac:dyDescent="0.45">
      <c r="Q33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7" spans="17:17" ht="17.100000000000001" customHeight="1" x14ac:dyDescent="0.45">
      <c r="Q33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8" spans="17:17" ht="17.100000000000001" customHeight="1" x14ac:dyDescent="0.45">
      <c r="Q33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9" spans="17:17" ht="17.100000000000001" customHeight="1" x14ac:dyDescent="0.45">
      <c r="Q33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0" spans="17:17" ht="17.100000000000001" customHeight="1" x14ac:dyDescent="0.45">
      <c r="Q33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1" spans="17:17" ht="17.100000000000001" customHeight="1" x14ac:dyDescent="0.45">
      <c r="Q33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2" spans="17:17" ht="17.100000000000001" customHeight="1" x14ac:dyDescent="0.45">
      <c r="Q33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3" spans="17:17" ht="17.100000000000001" customHeight="1" x14ac:dyDescent="0.45">
      <c r="Q33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4" spans="17:17" ht="17.100000000000001" customHeight="1" x14ac:dyDescent="0.45">
      <c r="Q33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5" spans="17:17" ht="17.100000000000001" customHeight="1" x14ac:dyDescent="0.45">
      <c r="Q33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6" spans="17:17" ht="17.100000000000001" customHeight="1" x14ac:dyDescent="0.45">
      <c r="Q33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7" spans="17:17" ht="17.100000000000001" customHeight="1" x14ac:dyDescent="0.45">
      <c r="Q33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8" spans="17:17" ht="17.100000000000001" customHeight="1" x14ac:dyDescent="0.45">
      <c r="Q33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9" spans="17:17" ht="17.100000000000001" customHeight="1" x14ac:dyDescent="0.45">
      <c r="Q33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0" spans="17:17" ht="17.100000000000001" customHeight="1" x14ac:dyDescent="0.45">
      <c r="Q33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1" spans="17:17" ht="17.100000000000001" customHeight="1" x14ac:dyDescent="0.45">
      <c r="Q33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2" spans="17:17" ht="17.100000000000001" customHeight="1" x14ac:dyDescent="0.45">
      <c r="Q33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3" spans="17:17" ht="17.100000000000001" customHeight="1" x14ac:dyDescent="0.45">
      <c r="Q33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4" spans="17:17" ht="17.100000000000001" customHeight="1" x14ac:dyDescent="0.45">
      <c r="Q33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5" spans="17:17" ht="17.100000000000001" customHeight="1" x14ac:dyDescent="0.45">
      <c r="Q33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6" spans="17:17" ht="17.100000000000001" customHeight="1" x14ac:dyDescent="0.45">
      <c r="Q33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7" spans="17:17" ht="17.100000000000001" customHeight="1" x14ac:dyDescent="0.45">
      <c r="Q33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8" spans="17:17" ht="17.100000000000001" customHeight="1" x14ac:dyDescent="0.45">
      <c r="Q33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9" spans="17:17" ht="17.100000000000001" customHeight="1" x14ac:dyDescent="0.45">
      <c r="Q33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0" spans="17:17" ht="17.100000000000001" customHeight="1" x14ac:dyDescent="0.45">
      <c r="Q33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1" spans="17:17" ht="17.100000000000001" customHeight="1" x14ac:dyDescent="0.45">
      <c r="Q33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2" spans="17:17" ht="17.100000000000001" customHeight="1" x14ac:dyDescent="0.45">
      <c r="Q33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3" spans="17:17" ht="17.100000000000001" customHeight="1" x14ac:dyDescent="0.45">
      <c r="Q33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4" spans="17:17" ht="17.100000000000001" customHeight="1" x14ac:dyDescent="0.45">
      <c r="Q33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5" spans="17:17" ht="17.100000000000001" customHeight="1" x14ac:dyDescent="0.45">
      <c r="Q33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6" spans="17:17" ht="17.100000000000001" customHeight="1" x14ac:dyDescent="0.45">
      <c r="Q33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7" spans="17:17" ht="17.100000000000001" customHeight="1" x14ac:dyDescent="0.45">
      <c r="Q33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8" spans="17:17" ht="17.100000000000001" customHeight="1" x14ac:dyDescent="0.45">
      <c r="Q33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9" spans="17:17" ht="17.100000000000001" customHeight="1" x14ac:dyDescent="0.45">
      <c r="Q33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0" spans="17:17" ht="17.100000000000001" customHeight="1" x14ac:dyDescent="0.45">
      <c r="Q33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1" spans="17:17" ht="17.100000000000001" customHeight="1" x14ac:dyDescent="0.45">
      <c r="Q33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2" spans="17:17" ht="17.100000000000001" customHeight="1" x14ac:dyDescent="0.45">
      <c r="Q33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3" spans="17:17" ht="17.100000000000001" customHeight="1" x14ac:dyDescent="0.45">
      <c r="Q33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4" spans="17:17" ht="17.100000000000001" customHeight="1" x14ac:dyDescent="0.45">
      <c r="Q33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5" spans="17:17" ht="17.100000000000001" customHeight="1" x14ac:dyDescent="0.45">
      <c r="Q33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6" spans="17:17" ht="17.100000000000001" customHeight="1" x14ac:dyDescent="0.45">
      <c r="Q33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7" spans="17:17" ht="17.100000000000001" customHeight="1" x14ac:dyDescent="0.45">
      <c r="Q33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8" spans="17:17" ht="17.100000000000001" customHeight="1" x14ac:dyDescent="0.45">
      <c r="Q33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9" spans="17:17" ht="17.100000000000001" customHeight="1" x14ac:dyDescent="0.45">
      <c r="Q33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0" spans="17:17" ht="17.100000000000001" customHeight="1" x14ac:dyDescent="0.45">
      <c r="Q33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1" spans="17:17" ht="17.100000000000001" customHeight="1" x14ac:dyDescent="0.45">
      <c r="Q33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2" spans="17:17" ht="17.100000000000001" customHeight="1" x14ac:dyDescent="0.45">
      <c r="Q33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3" spans="17:17" ht="17.100000000000001" customHeight="1" x14ac:dyDescent="0.45">
      <c r="Q33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4" spans="17:17" ht="17.100000000000001" customHeight="1" x14ac:dyDescent="0.45">
      <c r="Q33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5" spans="17:17" ht="17.100000000000001" customHeight="1" x14ac:dyDescent="0.45">
      <c r="Q33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6" spans="17:17" ht="17.100000000000001" customHeight="1" x14ac:dyDescent="0.45">
      <c r="Q33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7" spans="17:17" ht="17.100000000000001" customHeight="1" x14ac:dyDescent="0.45">
      <c r="Q33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8" spans="17:17" ht="17.100000000000001" customHeight="1" x14ac:dyDescent="0.45">
      <c r="Q33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9" spans="17:17" ht="17.100000000000001" customHeight="1" x14ac:dyDescent="0.45">
      <c r="Q33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0" spans="17:17" ht="17.100000000000001" customHeight="1" x14ac:dyDescent="0.45">
      <c r="Q33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1" spans="17:17" ht="17.100000000000001" customHeight="1" x14ac:dyDescent="0.45">
      <c r="Q33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2" spans="17:17" ht="17.100000000000001" customHeight="1" x14ac:dyDescent="0.45">
      <c r="Q33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3" spans="17:17" ht="17.100000000000001" customHeight="1" x14ac:dyDescent="0.45">
      <c r="Q33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4" spans="17:17" ht="17.100000000000001" customHeight="1" x14ac:dyDescent="0.45">
      <c r="Q33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5" spans="17:17" ht="17.100000000000001" customHeight="1" x14ac:dyDescent="0.45">
      <c r="Q33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6" spans="17:17" ht="17.100000000000001" customHeight="1" x14ac:dyDescent="0.45">
      <c r="Q33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7" spans="17:17" ht="17.100000000000001" customHeight="1" x14ac:dyDescent="0.45">
      <c r="Q33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8" spans="17:17" ht="17.100000000000001" customHeight="1" x14ac:dyDescent="0.45">
      <c r="Q33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9" spans="17:17" ht="17.100000000000001" customHeight="1" x14ac:dyDescent="0.45">
      <c r="Q33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0" spans="17:17" ht="17.100000000000001" customHeight="1" x14ac:dyDescent="0.45">
      <c r="Q33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1" spans="17:17" ht="17.100000000000001" customHeight="1" x14ac:dyDescent="0.45">
      <c r="Q33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2" spans="17:17" ht="17.100000000000001" customHeight="1" x14ac:dyDescent="0.45">
      <c r="Q33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3" spans="17:17" ht="17.100000000000001" customHeight="1" x14ac:dyDescent="0.45">
      <c r="Q33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4" spans="17:17" ht="17.100000000000001" customHeight="1" x14ac:dyDescent="0.45">
      <c r="Q33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5" spans="17:17" ht="17.100000000000001" customHeight="1" x14ac:dyDescent="0.45">
      <c r="Q33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6" spans="17:17" ht="17.100000000000001" customHeight="1" x14ac:dyDescent="0.45">
      <c r="Q33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7" spans="17:17" ht="17.100000000000001" customHeight="1" x14ac:dyDescent="0.45">
      <c r="Q33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8" spans="17:17" ht="17.100000000000001" customHeight="1" x14ac:dyDescent="0.45">
      <c r="Q33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9" spans="17:17" ht="17.100000000000001" customHeight="1" x14ac:dyDescent="0.45">
      <c r="Q33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0" spans="17:17" ht="17.100000000000001" customHeight="1" x14ac:dyDescent="0.45">
      <c r="Q34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1" spans="17:17" ht="17.100000000000001" customHeight="1" x14ac:dyDescent="0.45">
      <c r="Q34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2" spans="17:17" ht="17.100000000000001" customHeight="1" x14ac:dyDescent="0.45">
      <c r="Q34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3" spans="17:17" ht="17.100000000000001" customHeight="1" x14ac:dyDescent="0.45">
      <c r="Q34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4" spans="17:17" ht="17.100000000000001" customHeight="1" x14ac:dyDescent="0.45">
      <c r="Q34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5" spans="17:17" ht="17.100000000000001" customHeight="1" x14ac:dyDescent="0.45">
      <c r="Q34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6" spans="17:17" ht="17.100000000000001" customHeight="1" x14ac:dyDescent="0.45">
      <c r="Q34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7" spans="17:17" ht="17.100000000000001" customHeight="1" x14ac:dyDescent="0.45">
      <c r="Q34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8" spans="17:17" ht="17.100000000000001" customHeight="1" x14ac:dyDescent="0.45">
      <c r="Q34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9" spans="17:17" ht="17.100000000000001" customHeight="1" x14ac:dyDescent="0.45">
      <c r="Q34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0" spans="17:17" ht="17.100000000000001" customHeight="1" x14ac:dyDescent="0.45">
      <c r="Q34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1" spans="17:17" ht="17.100000000000001" customHeight="1" x14ac:dyDescent="0.45">
      <c r="Q34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2" spans="17:17" ht="17.100000000000001" customHeight="1" x14ac:dyDescent="0.45">
      <c r="Q34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3" spans="17:17" ht="17.100000000000001" customHeight="1" x14ac:dyDescent="0.45">
      <c r="Q34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4" spans="17:17" ht="17.100000000000001" customHeight="1" x14ac:dyDescent="0.45">
      <c r="Q34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5" spans="17:17" ht="17.100000000000001" customHeight="1" x14ac:dyDescent="0.45">
      <c r="Q34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6" spans="17:17" ht="17.100000000000001" customHeight="1" x14ac:dyDescent="0.45">
      <c r="Q34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7" spans="17:17" ht="17.100000000000001" customHeight="1" x14ac:dyDescent="0.45">
      <c r="Q34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8" spans="17:17" ht="17.100000000000001" customHeight="1" x14ac:dyDescent="0.45">
      <c r="Q34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9" spans="17:17" ht="17.100000000000001" customHeight="1" x14ac:dyDescent="0.45">
      <c r="Q34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0" spans="17:17" ht="17.100000000000001" customHeight="1" x14ac:dyDescent="0.45">
      <c r="Q34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1" spans="17:17" ht="17.100000000000001" customHeight="1" x14ac:dyDescent="0.45">
      <c r="Q34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2" spans="17:17" ht="17.100000000000001" customHeight="1" x14ac:dyDescent="0.45">
      <c r="Q34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3" spans="17:17" ht="17.100000000000001" customHeight="1" x14ac:dyDescent="0.45">
      <c r="Q34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4" spans="17:17" ht="17.100000000000001" customHeight="1" x14ac:dyDescent="0.45">
      <c r="Q34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5" spans="17:17" ht="17.100000000000001" customHeight="1" x14ac:dyDescent="0.45">
      <c r="Q34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6" spans="17:17" ht="17.100000000000001" customHeight="1" x14ac:dyDescent="0.45">
      <c r="Q34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7" spans="17:17" ht="17.100000000000001" customHeight="1" x14ac:dyDescent="0.45">
      <c r="Q34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8" spans="17:17" ht="17.100000000000001" customHeight="1" x14ac:dyDescent="0.45">
      <c r="Q34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9" spans="17:17" ht="17.100000000000001" customHeight="1" x14ac:dyDescent="0.45">
      <c r="Q34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0" spans="17:17" ht="17.100000000000001" customHeight="1" x14ac:dyDescent="0.45">
      <c r="Q34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1" spans="17:17" ht="17.100000000000001" customHeight="1" x14ac:dyDescent="0.45">
      <c r="Q34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2" spans="17:17" ht="17.100000000000001" customHeight="1" x14ac:dyDescent="0.45">
      <c r="Q34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3" spans="17:17" ht="17.100000000000001" customHeight="1" x14ac:dyDescent="0.45">
      <c r="Q34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4" spans="17:17" ht="17.100000000000001" customHeight="1" x14ac:dyDescent="0.45">
      <c r="Q34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5" spans="17:17" ht="17.100000000000001" customHeight="1" x14ac:dyDescent="0.45">
      <c r="Q34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6" spans="17:17" ht="17.100000000000001" customHeight="1" x14ac:dyDescent="0.45">
      <c r="Q34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7" spans="17:17" ht="17.100000000000001" customHeight="1" x14ac:dyDescent="0.45">
      <c r="Q34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8" spans="17:17" ht="17.100000000000001" customHeight="1" x14ac:dyDescent="0.45">
      <c r="Q34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9" spans="17:17" ht="17.100000000000001" customHeight="1" x14ac:dyDescent="0.45">
      <c r="Q34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0" spans="17:17" ht="17.100000000000001" customHeight="1" x14ac:dyDescent="0.45">
      <c r="Q34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1" spans="17:17" ht="17.100000000000001" customHeight="1" x14ac:dyDescent="0.45">
      <c r="Q34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2" spans="17:17" ht="17.100000000000001" customHeight="1" x14ac:dyDescent="0.45">
      <c r="Q34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3" spans="17:17" ht="17.100000000000001" customHeight="1" x14ac:dyDescent="0.45">
      <c r="Q34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4" spans="17:17" ht="17.100000000000001" customHeight="1" x14ac:dyDescent="0.45">
      <c r="Q34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5" spans="17:17" ht="17.100000000000001" customHeight="1" x14ac:dyDescent="0.45">
      <c r="Q34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6" spans="17:17" ht="17.100000000000001" customHeight="1" x14ac:dyDescent="0.45">
      <c r="Q34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7" spans="17:17" ht="17.100000000000001" customHeight="1" x14ac:dyDescent="0.45">
      <c r="Q34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8" spans="17:17" ht="17.100000000000001" customHeight="1" x14ac:dyDescent="0.45">
      <c r="Q34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9" spans="17:17" ht="17.100000000000001" customHeight="1" x14ac:dyDescent="0.45">
      <c r="Q34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0" spans="17:17" ht="17.100000000000001" customHeight="1" x14ac:dyDescent="0.45">
      <c r="Q34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1" spans="17:17" ht="17.100000000000001" customHeight="1" x14ac:dyDescent="0.45">
      <c r="Q34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2" spans="17:17" ht="17.100000000000001" customHeight="1" x14ac:dyDescent="0.45">
      <c r="Q34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3" spans="17:17" ht="17.100000000000001" customHeight="1" x14ac:dyDescent="0.45">
      <c r="Q34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4" spans="17:17" ht="17.100000000000001" customHeight="1" x14ac:dyDescent="0.45">
      <c r="Q34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5" spans="17:17" ht="17.100000000000001" customHeight="1" x14ac:dyDescent="0.45">
      <c r="Q34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6" spans="17:17" ht="17.100000000000001" customHeight="1" x14ac:dyDescent="0.45">
      <c r="Q34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7" spans="17:17" ht="17.100000000000001" customHeight="1" x14ac:dyDescent="0.45">
      <c r="Q34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8" spans="17:17" ht="17.100000000000001" customHeight="1" x14ac:dyDescent="0.45">
      <c r="Q34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9" spans="17:17" ht="17.100000000000001" customHeight="1" x14ac:dyDescent="0.45">
      <c r="Q34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0" spans="17:17" ht="17.100000000000001" customHeight="1" x14ac:dyDescent="0.45">
      <c r="Q34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1" spans="17:17" ht="17.100000000000001" customHeight="1" x14ac:dyDescent="0.45">
      <c r="Q34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2" spans="17:17" ht="17.100000000000001" customHeight="1" x14ac:dyDescent="0.45">
      <c r="Q34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3" spans="17:17" ht="17.100000000000001" customHeight="1" x14ac:dyDescent="0.45">
      <c r="Q34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4" spans="17:17" ht="17.100000000000001" customHeight="1" x14ac:dyDescent="0.45">
      <c r="Q34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5" spans="17:17" ht="17.100000000000001" customHeight="1" x14ac:dyDescent="0.45">
      <c r="Q34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6" spans="17:17" ht="17.100000000000001" customHeight="1" x14ac:dyDescent="0.45">
      <c r="Q34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7" spans="17:17" ht="17.100000000000001" customHeight="1" x14ac:dyDescent="0.45">
      <c r="Q34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8" spans="17:17" ht="17.100000000000001" customHeight="1" x14ac:dyDescent="0.45">
      <c r="Q34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9" spans="17:17" ht="17.100000000000001" customHeight="1" x14ac:dyDescent="0.45">
      <c r="Q34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0" spans="17:17" ht="17.100000000000001" customHeight="1" x14ac:dyDescent="0.45">
      <c r="Q34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1" spans="17:17" ht="17.100000000000001" customHeight="1" x14ac:dyDescent="0.45">
      <c r="Q34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2" spans="17:17" ht="17.100000000000001" customHeight="1" x14ac:dyDescent="0.45">
      <c r="Q34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3" spans="17:17" ht="17.100000000000001" customHeight="1" x14ac:dyDescent="0.45">
      <c r="Q34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4" spans="17:17" ht="17.100000000000001" customHeight="1" x14ac:dyDescent="0.45">
      <c r="Q34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5" spans="17:17" ht="17.100000000000001" customHeight="1" x14ac:dyDescent="0.45">
      <c r="Q34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6" spans="17:17" ht="17.100000000000001" customHeight="1" x14ac:dyDescent="0.45">
      <c r="Q34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7" spans="17:17" ht="17.100000000000001" customHeight="1" x14ac:dyDescent="0.45">
      <c r="Q34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8" spans="17:17" ht="17.100000000000001" customHeight="1" x14ac:dyDescent="0.45">
      <c r="Q34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9" spans="17:17" ht="17.100000000000001" customHeight="1" x14ac:dyDescent="0.45">
      <c r="Q34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0" spans="17:17" ht="17.100000000000001" customHeight="1" x14ac:dyDescent="0.45">
      <c r="Q34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1" spans="17:17" ht="17.100000000000001" customHeight="1" x14ac:dyDescent="0.45">
      <c r="Q34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2" spans="17:17" ht="17.100000000000001" customHeight="1" x14ac:dyDescent="0.45">
      <c r="Q34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3" spans="17:17" ht="17.100000000000001" customHeight="1" x14ac:dyDescent="0.45">
      <c r="Q34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4" spans="17:17" ht="17.100000000000001" customHeight="1" x14ac:dyDescent="0.45">
      <c r="Q34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5" spans="17:17" ht="17.100000000000001" customHeight="1" x14ac:dyDescent="0.45">
      <c r="Q34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6" spans="17:17" ht="17.100000000000001" customHeight="1" x14ac:dyDescent="0.45">
      <c r="Q34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7" spans="17:17" ht="17.100000000000001" customHeight="1" x14ac:dyDescent="0.45">
      <c r="Q34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8" spans="17:17" ht="17.100000000000001" customHeight="1" x14ac:dyDescent="0.45">
      <c r="Q34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9" spans="17:17" ht="17.100000000000001" customHeight="1" x14ac:dyDescent="0.45">
      <c r="Q34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0" spans="17:17" ht="17.100000000000001" customHeight="1" x14ac:dyDescent="0.45">
      <c r="Q34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1" spans="17:17" ht="17.100000000000001" customHeight="1" x14ac:dyDescent="0.45">
      <c r="Q34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2" spans="17:17" ht="17.100000000000001" customHeight="1" x14ac:dyDescent="0.45">
      <c r="Q34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3" spans="17:17" ht="17.100000000000001" customHeight="1" x14ac:dyDescent="0.45">
      <c r="Q34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4" spans="17:17" ht="17.100000000000001" customHeight="1" x14ac:dyDescent="0.45">
      <c r="Q34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5" spans="17:17" ht="17.100000000000001" customHeight="1" x14ac:dyDescent="0.45">
      <c r="Q34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6" spans="17:17" ht="17.100000000000001" customHeight="1" x14ac:dyDescent="0.45">
      <c r="Q34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7" spans="17:17" ht="17.100000000000001" customHeight="1" x14ac:dyDescent="0.45">
      <c r="Q34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8" spans="17:17" ht="17.100000000000001" customHeight="1" x14ac:dyDescent="0.45">
      <c r="Q34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9" spans="17:17" ht="17.100000000000001" customHeight="1" x14ac:dyDescent="0.45">
      <c r="Q34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0" spans="17:17" ht="17.100000000000001" customHeight="1" x14ac:dyDescent="0.45">
      <c r="Q35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1" spans="17:17" ht="17.100000000000001" customHeight="1" x14ac:dyDescent="0.45">
      <c r="Q35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2" spans="17:17" ht="17.100000000000001" customHeight="1" x14ac:dyDescent="0.45">
      <c r="Q35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3" spans="17:17" ht="17.100000000000001" customHeight="1" x14ac:dyDescent="0.45">
      <c r="Q35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4" spans="17:17" ht="17.100000000000001" customHeight="1" x14ac:dyDescent="0.45">
      <c r="Q35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5" spans="17:17" ht="17.100000000000001" customHeight="1" x14ac:dyDescent="0.45">
      <c r="Q35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6" spans="17:17" ht="17.100000000000001" customHeight="1" x14ac:dyDescent="0.45">
      <c r="Q35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7" spans="17:17" ht="17.100000000000001" customHeight="1" x14ac:dyDescent="0.45">
      <c r="Q35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8" spans="17:17" ht="17.100000000000001" customHeight="1" x14ac:dyDescent="0.45">
      <c r="Q35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9" spans="17:17" ht="17.100000000000001" customHeight="1" x14ac:dyDescent="0.45">
      <c r="Q35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0" spans="17:17" ht="17.100000000000001" customHeight="1" x14ac:dyDescent="0.45">
      <c r="Q35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1" spans="17:17" ht="17.100000000000001" customHeight="1" x14ac:dyDescent="0.45">
      <c r="Q35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2" spans="17:17" ht="17.100000000000001" customHeight="1" x14ac:dyDescent="0.45">
      <c r="Q35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3" spans="17:17" ht="17.100000000000001" customHeight="1" x14ac:dyDescent="0.45">
      <c r="Q35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4" spans="17:17" ht="17.100000000000001" customHeight="1" x14ac:dyDescent="0.45">
      <c r="Q35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5" spans="17:17" ht="17.100000000000001" customHeight="1" x14ac:dyDescent="0.45">
      <c r="Q35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6" spans="17:17" ht="17.100000000000001" customHeight="1" x14ac:dyDescent="0.45">
      <c r="Q35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7" spans="17:17" ht="17.100000000000001" customHeight="1" x14ac:dyDescent="0.45">
      <c r="Q35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8" spans="17:17" ht="17.100000000000001" customHeight="1" x14ac:dyDescent="0.45">
      <c r="Q35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9" spans="17:17" ht="17.100000000000001" customHeight="1" x14ac:dyDescent="0.45">
      <c r="Q35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0" spans="17:17" ht="17.100000000000001" customHeight="1" x14ac:dyDescent="0.45">
      <c r="Q35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1" spans="17:17" ht="17.100000000000001" customHeight="1" x14ac:dyDescent="0.45">
      <c r="Q35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2" spans="17:17" ht="17.100000000000001" customHeight="1" x14ac:dyDescent="0.45">
      <c r="Q35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3" spans="17:17" ht="17.100000000000001" customHeight="1" x14ac:dyDescent="0.45">
      <c r="Q35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4" spans="17:17" ht="17.100000000000001" customHeight="1" x14ac:dyDescent="0.45">
      <c r="Q35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5" spans="17:17" ht="17.100000000000001" customHeight="1" x14ac:dyDescent="0.45">
      <c r="Q35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6" spans="17:17" ht="17.100000000000001" customHeight="1" x14ac:dyDescent="0.45">
      <c r="Q35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7" spans="17:17" ht="17.100000000000001" customHeight="1" x14ac:dyDescent="0.45">
      <c r="Q35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8" spans="17:17" ht="17.100000000000001" customHeight="1" x14ac:dyDescent="0.45">
      <c r="Q35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9" spans="17:17" ht="17.100000000000001" customHeight="1" x14ac:dyDescent="0.45">
      <c r="Q35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0" spans="17:17" ht="17.100000000000001" customHeight="1" x14ac:dyDescent="0.45">
      <c r="Q35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1" spans="17:17" ht="17.100000000000001" customHeight="1" x14ac:dyDescent="0.45">
      <c r="Q35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2" spans="17:17" ht="17.100000000000001" customHeight="1" x14ac:dyDescent="0.45">
      <c r="Q35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3" spans="17:17" ht="17.100000000000001" customHeight="1" x14ac:dyDescent="0.45">
      <c r="Q35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4" spans="17:17" ht="17.100000000000001" customHeight="1" x14ac:dyDescent="0.45">
      <c r="Q35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5" spans="17:17" ht="17.100000000000001" customHeight="1" x14ac:dyDescent="0.45">
      <c r="Q35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6" spans="17:17" ht="17.100000000000001" customHeight="1" x14ac:dyDescent="0.45">
      <c r="Q35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7" spans="17:17" ht="17.100000000000001" customHeight="1" x14ac:dyDescent="0.45">
      <c r="Q35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8" spans="17:17" ht="17.100000000000001" customHeight="1" x14ac:dyDescent="0.45">
      <c r="Q35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9" spans="17:17" ht="17.100000000000001" customHeight="1" x14ac:dyDescent="0.45">
      <c r="Q35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0" spans="17:17" ht="17.100000000000001" customHeight="1" x14ac:dyDescent="0.45">
      <c r="Q35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1" spans="17:17" ht="17.100000000000001" customHeight="1" x14ac:dyDescent="0.45">
      <c r="Q35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2" spans="17:17" ht="17.100000000000001" customHeight="1" x14ac:dyDescent="0.45">
      <c r="Q35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3" spans="17:17" ht="17.100000000000001" customHeight="1" x14ac:dyDescent="0.45">
      <c r="Q35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4" spans="17:17" ht="17.100000000000001" customHeight="1" x14ac:dyDescent="0.45">
      <c r="Q35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5" spans="17:17" ht="17.100000000000001" customHeight="1" x14ac:dyDescent="0.45">
      <c r="Q35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6" spans="17:17" ht="17.100000000000001" customHeight="1" x14ac:dyDescent="0.45">
      <c r="Q35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7" spans="17:17" ht="17.100000000000001" customHeight="1" x14ac:dyDescent="0.45">
      <c r="Q35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8" spans="17:17" ht="17.100000000000001" customHeight="1" x14ac:dyDescent="0.45">
      <c r="Q35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9" spans="17:17" ht="17.100000000000001" customHeight="1" x14ac:dyDescent="0.45">
      <c r="Q35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0" spans="17:17" ht="17.100000000000001" customHeight="1" x14ac:dyDescent="0.45">
      <c r="Q35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1" spans="17:17" ht="17.100000000000001" customHeight="1" x14ac:dyDescent="0.45">
      <c r="Q35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2" spans="17:17" ht="17.100000000000001" customHeight="1" x14ac:dyDescent="0.45">
      <c r="Q35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3" spans="17:17" ht="17.100000000000001" customHeight="1" x14ac:dyDescent="0.45">
      <c r="Q35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4" spans="17:17" ht="17.100000000000001" customHeight="1" x14ac:dyDescent="0.45">
      <c r="Q35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5" spans="17:17" ht="17.100000000000001" customHeight="1" x14ac:dyDescent="0.45">
      <c r="Q35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6" spans="17:17" ht="17.100000000000001" customHeight="1" x14ac:dyDescent="0.45">
      <c r="Q35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7" spans="17:17" ht="17.100000000000001" customHeight="1" x14ac:dyDescent="0.45">
      <c r="Q35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8" spans="17:17" ht="17.100000000000001" customHeight="1" x14ac:dyDescent="0.45">
      <c r="Q35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9" spans="17:17" ht="17.100000000000001" customHeight="1" x14ac:dyDescent="0.45">
      <c r="Q35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0" spans="17:17" ht="17.100000000000001" customHeight="1" x14ac:dyDescent="0.45">
      <c r="Q35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1" spans="17:17" ht="17.100000000000001" customHeight="1" x14ac:dyDescent="0.45">
      <c r="Q35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2" spans="17:17" ht="17.100000000000001" customHeight="1" x14ac:dyDescent="0.45">
      <c r="Q35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3" spans="17:17" ht="17.100000000000001" customHeight="1" x14ac:dyDescent="0.45">
      <c r="Q35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4" spans="17:17" ht="17.100000000000001" customHeight="1" x14ac:dyDescent="0.45">
      <c r="Q35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5" spans="17:17" ht="17.100000000000001" customHeight="1" x14ac:dyDescent="0.45">
      <c r="Q35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6" spans="17:17" ht="17.100000000000001" customHeight="1" x14ac:dyDescent="0.45">
      <c r="Q35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7" spans="17:17" ht="17.100000000000001" customHeight="1" x14ac:dyDescent="0.45">
      <c r="Q35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8" spans="17:17" ht="17.100000000000001" customHeight="1" x14ac:dyDescent="0.45">
      <c r="Q35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9" spans="17:17" ht="17.100000000000001" customHeight="1" x14ac:dyDescent="0.45">
      <c r="Q35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0" spans="17:17" ht="17.100000000000001" customHeight="1" x14ac:dyDescent="0.45">
      <c r="Q35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1" spans="17:17" ht="17.100000000000001" customHeight="1" x14ac:dyDescent="0.45">
      <c r="Q35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2" spans="17:17" ht="17.100000000000001" customHeight="1" x14ac:dyDescent="0.45">
      <c r="Q35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3" spans="17:17" ht="17.100000000000001" customHeight="1" x14ac:dyDescent="0.45">
      <c r="Q35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4" spans="17:17" ht="17.100000000000001" customHeight="1" x14ac:dyDescent="0.45">
      <c r="Q35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5" spans="17:17" ht="17.100000000000001" customHeight="1" x14ac:dyDescent="0.45">
      <c r="Q35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6" spans="17:17" ht="17.100000000000001" customHeight="1" x14ac:dyDescent="0.45">
      <c r="Q35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7" spans="17:17" ht="17.100000000000001" customHeight="1" x14ac:dyDescent="0.45">
      <c r="Q35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8" spans="17:17" ht="17.100000000000001" customHeight="1" x14ac:dyDescent="0.45">
      <c r="Q35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9" spans="17:17" ht="17.100000000000001" customHeight="1" x14ac:dyDescent="0.45">
      <c r="Q35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0" spans="17:17" ht="17.100000000000001" customHeight="1" x14ac:dyDescent="0.45">
      <c r="Q35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1" spans="17:17" ht="17.100000000000001" customHeight="1" x14ac:dyDescent="0.45">
      <c r="Q35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2" spans="17:17" ht="17.100000000000001" customHeight="1" x14ac:dyDescent="0.45">
      <c r="Q35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3" spans="17:17" ht="17.100000000000001" customHeight="1" x14ac:dyDescent="0.45">
      <c r="Q35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4" spans="17:17" ht="17.100000000000001" customHeight="1" x14ac:dyDescent="0.45">
      <c r="Q35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5" spans="17:17" ht="17.100000000000001" customHeight="1" x14ac:dyDescent="0.45">
      <c r="Q35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6" spans="17:17" ht="17.100000000000001" customHeight="1" x14ac:dyDescent="0.45">
      <c r="Q35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7" spans="17:17" ht="17.100000000000001" customHeight="1" x14ac:dyDescent="0.45">
      <c r="Q35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8" spans="17:17" ht="17.100000000000001" customHeight="1" x14ac:dyDescent="0.45">
      <c r="Q35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9" spans="17:17" ht="17.100000000000001" customHeight="1" x14ac:dyDescent="0.45">
      <c r="Q35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0" spans="17:17" ht="17.100000000000001" customHeight="1" x14ac:dyDescent="0.45">
      <c r="Q35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1" spans="17:17" ht="17.100000000000001" customHeight="1" x14ac:dyDescent="0.45">
      <c r="Q35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2" spans="17:17" ht="17.100000000000001" customHeight="1" x14ac:dyDescent="0.45">
      <c r="Q35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3" spans="17:17" ht="17.100000000000001" customHeight="1" x14ac:dyDescent="0.45">
      <c r="Q35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4" spans="17:17" ht="17.100000000000001" customHeight="1" x14ac:dyDescent="0.45">
      <c r="Q35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5" spans="17:17" ht="17.100000000000001" customHeight="1" x14ac:dyDescent="0.45">
      <c r="Q35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6" spans="17:17" ht="17.100000000000001" customHeight="1" x14ac:dyDescent="0.45">
      <c r="Q35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7" spans="17:17" ht="17.100000000000001" customHeight="1" x14ac:dyDescent="0.45">
      <c r="Q35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8" spans="17:17" ht="17.100000000000001" customHeight="1" x14ac:dyDescent="0.45">
      <c r="Q35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9" spans="17:17" ht="17.100000000000001" customHeight="1" x14ac:dyDescent="0.45">
      <c r="Q35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0" spans="17:17" ht="17.100000000000001" customHeight="1" x14ac:dyDescent="0.45">
      <c r="Q36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1" spans="17:17" ht="17.100000000000001" customHeight="1" x14ac:dyDescent="0.45">
      <c r="Q36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2" spans="17:17" ht="17.100000000000001" customHeight="1" x14ac:dyDescent="0.45">
      <c r="Q36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3" spans="17:17" ht="17.100000000000001" customHeight="1" x14ac:dyDescent="0.45">
      <c r="Q36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4" spans="17:17" ht="17.100000000000001" customHeight="1" x14ac:dyDescent="0.45">
      <c r="Q36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5" spans="17:17" ht="17.100000000000001" customHeight="1" x14ac:dyDescent="0.45">
      <c r="Q36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6" spans="17:17" ht="17.100000000000001" customHeight="1" x14ac:dyDescent="0.45">
      <c r="Q36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7" spans="17:17" ht="17.100000000000001" customHeight="1" x14ac:dyDescent="0.45">
      <c r="Q36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8" spans="17:17" ht="17.100000000000001" customHeight="1" x14ac:dyDescent="0.45">
      <c r="Q36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9" spans="17:17" ht="17.100000000000001" customHeight="1" x14ac:dyDescent="0.45">
      <c r="Q36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0" spans="17:17" ht="17.100000000000001" customHeight="1" x14ac:dyDescent="0.45">
      <c r="Q36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1" spans="17:17" ht="17.100000000000001" customHeight="1" x14ac:dyDescent="0.45">
      <c r="Q36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2" spans="17:17" ht="17.100000000000001" customHeight="1" x14ac:dyDescent="0.45">
      <c r="Q36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3" spans="17:17" ht="17.100000000000001" customHeight="1" x14ac:dyDescent="0.45">
      <c r="Q36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4" spans="17:17" ht="17.100000000000001" customHeight="1" x14ac:dyDescent="0.45">
      <c r="Q36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5" spans="17:17" ht="17.100000000000001" customHeight="1" x14ac:dyDescent="0.45">
      <c r="Q36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6" spans="17:17" ht="17.100000000000001" customHeight="1" x14ac:dyDescent="0.45">
      <c r="Q36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7" spans="17:17" ht="17.100000000000001" customHeight="1" x14ac:dyDescent="0.45">
      <c r="Q36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8" spans="17:17" ht="17.100000000000001" customHeight="1" x14ac:dyDescent="0.45">
      <c r="Q36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9" spans="17:17" ht="17.100000000000001" customHeight="1" x14ac:dyDescent="0.45">
      <c r="Q36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0" spans="17:17" ht="17.100000000000001" customHeight="1" x14ac:dyDescent="0.45">
      <c r="Q36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1" spans="17:17" ht="17.100000000000001" customHeight="1" x14ac:dyDescent="0.45">
      <c r="Q36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2" spans="17:17" ht="17.100000000000001" customHeight="1" x14ac:dyDescent="0.45">
      <c r="Q36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3" spans="17:17" ht="17.100000000000001" customHeight="1" x14ac:dyDescent="0.45">
      <c r="Q36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4" spans="17:17" ht="17.100000000000001" customHeight="1" x14ac:dyDescent="0.45">
      <c r="Q36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5" spans="17:17" ht="17.100000000000001" customHeight="1" x14ac:dyDescent="0.45">
      <c r="Q36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6" spans="17:17" ht="17.100000000000001" customHeight="1" x14ac:dyDescent="0.45">
      <c r="Q36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7" spans="17:17" ht="17.100000000000001" customHeight="1" x14ac:dyDescent="0.45">
      <c r="Q36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8" spans="17:17" ht="17.100000000000001" customHeight="1" x14ac:dyDescent="0.45">
      <c r="Q36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9" spans="17:17" ht="17.100000000000001" customHeight="1" x14ac:dyDescent="0.45">
      <c r="Q36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0" spans="17:17" ht="17.100000000000001" customHeight="1" x14ac:dyDescent="0.45">
      <c r="Q36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1" spans="17:17" ht="17.100000000000001" customHeight="1" x14ac:dyDescent="0.45">
      <c r="Q36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2" spans="17:17" ht="17.100000000000001" customHeight="1" x14ac:dyDescent="0.45">
      <c r="Q36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3" spans="17:17" ht="17.100000000000001" customHeight="1" x14ac:dyDescent="0.45">
      <c r="Q36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4" spans="17:17" ht="17.100000000000001" customHeight="1" x14ac:dyDescent="0.45">
      <c r="Q36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5" spans="17:17" ht="17.100000000000001" customHeight="1" x14ac:dyDescent="0.45">
      <c r="Q36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6" spans="17:17" ht="17.100000000000001" customHeight="1" x14ac:dyDescent="0.45">
      <c r="Q36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7" spans="17:17" ht="17.100000000000001" customHeight="1" x14ac:dyDescent="0.45">
      <c r="Q36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8" spans="17:17" ht="17.100000000000001" customHeight="1" x14ac:dyDescent="0.45">
      <c r="Q36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9" spans="17:17" ht="17.100000000000001" customHeight="1" x14ac:dyDescent="0.45">
      <c r="Q36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0" spans="17:17" ht="17.100000000000001" customHeight="1" x14ac:dyDescent="0.45">
      <c r="Q36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1" spans="17:17" ht="17.100000000000001" customHeight="1" x14ac:dyDescent="0.45">
      <c r="Q36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2" spans="17:17" ht="17.100000000000001" customHeight="1" x14ac:dyDescent="0.45">
      <c r="Q36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3" spans="17:17" ht="17.100000000000001" customHeight="1" x14ac:dyDescent="0.45">
      <c r="Q36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4" spans="17:17" ht="17.100000000000001" customHeight="1" x14ac:dyDescent="0.45">
      <c r="Q36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5" spans="17:17" ht="17.100000000000001" customHeight="1" x14ac:dyDescent="0.45">
      <c r="Q36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6" spans="17:17" ht="17.100000000000001" customHeight="1" x14ac:dyDescent="0.45">
      <c r="Q36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7" spans="17:17" ht="17.100000000000001" customHeight="1" x14ac:dyDescent="0.45">
      <c r="Q36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8" spans="17:17" ht="17.100000000000001" customHeight="1" x14ac:dyDescent="0.45">
      <c r="Q36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9" spans="17:17" ht="17.100000000000001" customHeight="1" x14ac:dyDescent="0.45">
      <c r="Q36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0" spans="17:17" ht="17.100000000000001" customHeight="1" x14ac:dyDescent="0.45">
      <c r="Q36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1" spans="17:17" ht="17.100000000000001" customHeight="1" x14ac:dyDescent="0.45">
      <c r="Q36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2" spans="17:17" ht="17.100000000000001" customHeight="1" x14ac:dyDescent="0.45">
      <c r="Q36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3" spans="17:17" ht="17.100000000000001" customHeight="1" x14ac:dyDescent="0.45">
      <c r="Q36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4" spans="17:17" ht="17.100000000000001" customHeight="1" x14ac:dyDescent="0.45">
      <c r="Q36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5" spans="17:17" ht="17.100000000000001" customHeight="1" x14ac:dyDescent="0.45">
      <c r="Q36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6" spans="17:17" ht="17.100000000000001" customHeight="1" x14ac:dyDescent="0.45">
      <c r="Q36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7" spans="17:17" ht="17.100000000000001" customHeight="1" x14ac:dyDescent="0.45">
      <c r="Q36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8" spans="17:17" ht="17.100000000000001" customHeight="1" x14ac:dyDescent="0.45">
      <c r="Q36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9" spans="17:17" ht="17.100000000000001" customHeight="1" x14ac:dyDescent="0.45">
      <c r="Q36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0" spans="17:17" ht="17.100000000000001" customHeight="1" x14ac:dyDescent="0.45">
      <c r="Q36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1" spans="17:17" ht="17.100000000000001" customHeight="1" x14ac:dyDescent="0.45">
      <c r="Q36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2" spans="17:17" ht="17.100000000000001" customHeight="1" x14ac:dyDescent="0.45">
      <c r="Q36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3" spans="17:17" ht="17.100000000000001" customHeight="1" x14ac:dyDescent="0.45">
      <c r="Q36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4" spans="17:17" ht="17.100000000000001" customHeight="1" x14ac:dyDescent="0.45">
      <c r="Q36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5" spans="17:17" ht="17.100000000000001" customHeight="1" x14ac:dyDescent="0.45">
      <c r="Q36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6" spans="17:17" ht="17.100000000000001" customHeight="1" x14ac:dyDescent="0.45">
      <c r="Q36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7" spans="17:17" ht="17.100000000000001" customHeight="1" x14ac:dyDescent="0.45">
      <c r="Q36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8" spans="17:17" ht="17.100000000000001" customHeight="1" x14ac:dyDescent="0.45">
      <c r="Q36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9" spans="17:17" ht="17.100000000000001" customHeight="1" x14ac:dyDescent="0.45">
      <c r="Q36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0" spans="17:17" ht="17.100000000000001" customHeight="1" x14ac:dyDescent="0.45">
      <c r="Q36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1" spans="17:17" ht="17.100000000000001" customHeight="1" x14ac:dyDescent="0.45">
      <c r="Q36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2" spans="17:17" ht="17.100000000000001" customHeight="1" x14ac:dyDescent="0.45">
      <c r="Q36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3" spans="17:17" ht="17.100000000000001" customHeight="1" x14ac:dyDescent="0.45">
      <c r="Q36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4" spans="17:17" ht="17.100000000000001" customHeight="1" x14ac:dyDescent="0.45">
      <c r="Q36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5" spans="17:17" ht="17.100000000000001" customHeight="1" x14ac:dyDescent="0.45">
      <c r="Q36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6" spans="17:17" ht="17.100000000000001" customHeight="1" x14ac:dyDescent="0.45">
      <c r="Q36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7" spans="17:17" ht="17.100000000000001" customHeight="1" x14ac:dyDescent="0.45">
      <c r="Q36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8" spans="17:17" ht="17.100000000000001" customHeight="1" x14ac:dyDescent="0.45">
      <c r="Q36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9" spans="17:17" ht="17.100000000000001" customHeight="1" x14ac:dyDescent="0.45">
      <c r="Q36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0" spans="17:17" ht="17.100000000000001" customHeight="1" x14ac:dyDescent="0.45">
      <c r="Q36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1" spans="17:17" ht="17.100000000000001" customHeight="1" x14ac:dyDescent="0.45">
      <c r="Q36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2" spans="17:17" ht="17.100000000000001" customHeight="1" x14ac:dyDescent="0.45">
      <c r="Q36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3" spans="17:17" ht="17.100000000000001" customHeight="1" x14ac:dyDescent="0.45">
      <c r="Q36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4" spans="17:17" ht="17.100000000000001" customHeight="1" x14ac:dyDescent="0.45">
      <c r="Q36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5" spans="17:17" ht="17.100000000000001" customHeight="1" x14ac:dyDescent="0.45">
      <c r="Q36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6" spans="17:17" ht="17.100000000000001" customHeight="1" x14ac:dyDescent="0.45">
      <c r="Q36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7" spans="17:17" ht="17.100000000000001" customHeight="1" x14ac:dyDescent="0.45">
      <c r="Q36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8" spans="17:17" ht="17.100000000000001" customHeight="1" x14ac:dyDescent="0.45">
      <c r="Q36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9" spans="17:17" ht="17.100000000000001" customHeight="1" x14ac:dyDescent="0.45">
      <c r="Q36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0" spans="17:17" ht="17.100000000000001" customHeight="1" x14ac:dyDescent="0.45">
      <c r="Q36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1" spans="17:17" ht="17.100000000000001" customHeight="1" x14ac:dyDescent="0.45">
      <c r="Q36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2" spans="17:17" ht="17.100000000000001" customHeight="1" x14ac:dyDescent="0.45">
      <c r="Q36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3" spans="17:17" ht="17.100000000000001" customHeight="1" x14ac:dyDescent="0.45">
      <c r="Q36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4" spans="17:17" ht="17.100000000000001" customHeight="1" x14ac:dyDescent="0.45">
      <c r="Q36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5" spans="17:17" ht="17.100000000000001" customHeight="1" x14ac:dyDescent="0.45">
      <c r="Q36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6" spans="17:17" ht="17.100000000000001" customHeight="1" x14ac:dyDescent="0.45">
      <c r="Q36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7" spans="17:17" ht="17.100000000000001" customHeight="1" x14ac:dyDescent="0.45">
      <c r="Q36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8" spans="17:17" ht="17.100000000000001" customHeight="1" x14ac:dyDescent="0.45">
      <c r="Q36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9" spans="17:17" ht="17.100000000000001" customHeight="1" x14ac:dyDescent="0.45">
      <c r="Q36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0" spans="17:17" ht="17.100000000000001" customHeight="1" x14ac:dyDescent="0.45">
      <c r="Q37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1" spans="17:17" ht="17.100000000000001" customHeight="1" x14ac:dyDescent="0.45">
      <c r="Q37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2" spans="17:17" ht="17.100000000000001" customHeight="1" x14ac:dyDescent="0.45">
      <c r="Q37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3" spans="17:17" ht="17.100000000000001" customHeight="1" x14ac:dyDescent="0.45">
      <c r="Q37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4" spans="17:17" ht="17.100000000000001" customHeight="1" x14ac:dyDescent="0.45">
      <c r="Q37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5" spans="17:17" ht="17.100000000000001" customHeight="1" x14ac:dyDescent="0.45">
      <c r="Q37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6" spans="17:17" ht="17.100000000000001" customHeight="1" x14ac:dyDescent="0.45">
      <c r="Q37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7" spans="17:17" ht="17.100000000000001" customHeight="1" x14ac:dyDescent="0.45">
      <c r="Q37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8" spans="17:17" ht="17.100000000000001" customHeight="1" x14ac:dyDescent="0.45">
      <c r="Q37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9" spans="17:17" ht="17.100000000000001" customHeight="1" x14ac:dyDescent="0.45">
      <c r="Q37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0" spans="17:17" ht="17.100000000000001" customHeight="1" x14ac:dyDescent="0.45">
      <c r="Q37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1" spans="17:17" ht="17.100000000000001" customHeight="1" x14ac:dyDescent="0.45">
      <c r="Q37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2" spans="17:17" ht="17.100000000000001" customHeight="1" x14ac:dyDescent="0.45">
      <c r="Q37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3" spans="17:17" ht="17.100000000000001" customHeight="1" x14ac:dyDescent="0.45">
      <c r="Q37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4" spans="17:17" ht="17.100000000000001" customHeight="1" x14ac:dyDescent="0.45">
      <c r="Q37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5" spans="17:17" ht="17.100000000000001" customHeight="1" x14ac:dyDescent="0.45">
      <c r="Q37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6" spans="17:17" ht="17.100000000000001" customHeight="1" x14ac:dyDescent="0.45">
      <c r="Q37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7" spans="17:17" ht="17.100000000000001" customHeight="1" x14ac:dyDescent="0.45">
      <c r="Q37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8" spans="17:17" ht="17.100000000000001" customHeight="1" x14ac:dyDescent="0.45">
      <c r="Q37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9" spans="17:17" ht="17.100000000000001" customHeight="1" x14ac:dyDescent="0.45">
      <c r="Q37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0" spans="17:17" ht="17.100000000000001" customHeight="1" x14ac:dyDescent="0.45">
      <c r="Q37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1" spans="17:17" ht="17.100000000000001" customHeight="1" x14ac:dyDescent="0.45">
      <c r="Q37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2" spans="17:17" ht="17.100000000000001" customHeight="1" x14ac:dyDescent="0.45">
      <c r="Q37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3" spans="17:17" ht="17.100000000000001" customHeight="1" x14ac:dyDescent="0.45">
      <c r="Q37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4" spans="17:17" ht="17.100000000000001" customHeight="1" x14ac:dyDescent="0.45">
      <c r="Q37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5" spans="17:17" ht="17.100000000000001" customHeight="1" x14ac:dyDescent="0.45">
      <c r="Q37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6" spans="17:17" ht="17.100000000000001" customHeight="1" x14ac:dyDescent="0.45">
      <c r="Q37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7" spans="17:17" ht="17.100000000000001" customHeight="1" x14ac:dyDescent="0.45">
      <c r="Q37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8" spans="17:17" ht="17.100000000000001" customHeight="1" x14ac:dyDescent="0.45">
      <c r="Q37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9" spans="17:17" ht="17.100000000000001" customHeight="1" x14ac:dyDescent="0.45">
      <c r="Q37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0" spans="17:17" ht="17.100000000000001" customHeight="1" x14ac:dyDescent="0.45">
      <c r="Q37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1" spans="17:17" ht="17.100000000000001" customHeight="1" x14ac:dyDescent="0.45">
      <c r="Q37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2" spans="17:17" ht="17.100000000000001" customHeight="1" x14ac:dyDescent="0.45">
      <c r="Q37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3" spans="17:17" ht="17.100000000000001" customHeight="1" x14ac:dyDescent="0.45">
      <c r="Q37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4" spans="17:17" ht="17.100000000000001" customHeight="1" x14ac:dyDescent="0.45">
      <c r="Q37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5" spans="17:17" ht="17.100000000000001" customHeight="1" x14ac:dyDescent="0.45">
      <c r="Q37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6" spans="17:17" ht="17.100000000000001" customHeight="1" x14ac:dyDescent="0.45">
      <c r="Q37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7" spans="17:17" ht="17.100000000000001" customHeight="1" x14ac:dyDescent="0.45">
      <c r="Q37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8" spans="17:17" ht="17.100000000000001" customHeight="1" x14ac:dyDescent="0.45">
      <c r="Q37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9" spans="17:17" ht="17.100000000000001" customHeight="1" x14ac:dyDescent="0.45">
      <c r="Q37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0" spans="17:17" ht="17.100000000000001" customHeight="1" x14ac:dyDescent="0.45">
      <c r="Q37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1" spans="17:17" ht="17.100000000000001" customHeight="1" x14ac:dyDescent="0.45">
      <c r="Q37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2" spans="17:17" ht="17.100000000000001" customHeight="1" x14ac:dyDescent="0.45">
      <c r="Q37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3" spans="17:17" ht="17.100000000000001" customHeight="1" x14ac:dyDescent="0.45">
      <c r="Q37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4" spans="17:17" ht="17.100000000000001" customHeight="1" x14ac:dyDescent="0.45">
      <c r="Q37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5" spans="17:17" ht="17.100000000000001" customHeight="1" x14ac:dyDescent="0.45">
      <c r="Q37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6" spans="17:17" ht="17.100000000000001" customHeight="1" x14ac:dyDescent="0.45">
      <c r="Q37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7" spans="17:17" ht="17.100000000000001" customHeight="1" x14ac:dyDescent="0.45">
      <c r="Q37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8" spans="17:17" ht="17.100000000000001" customHeight="1" x14ac:dyDescent="0.45">
      <c r="Q37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9" spans="17:17" ht="17.100000000000001" customHeight="1" x14ac:dyDescent="0.45">
      <c r="Q37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0" spans="17:17" ht="17.100000000000001" customHeight="1" x14ac:dyDescent="0.45">
      <c r="Q37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1" spans="17:17" ht="17.100000000000001" customHeight="1" x14ac:dyDescent="0.45">
      <c r="Q37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2" spans="17:17" ht="17.100000000000001" customHeight="1" x14ac:dyDescent="0.45">
      <c r="Q37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3" spans="17:17" ht="17.100000000000001" customHeight="1" x14ac:dyDescent="0.45">
      <c r="Q37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4" spans="17:17" ht="17.100000000000001" customHeight="1" x14ac:dyDescent="0.45">
      <c r="Q37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5" spans="17:17" ht="17.100000000000001" customHeight="1" x14ac:dyDescent="0.45">
      <c r="Q37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6" spans="17:17" ht="17.100000000000001" customHeight="1" x14ac:dyDescent="0.45">
      <c r="Q37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7" spans="17:17" ht="17.100000000000001" customHeight="1" x14ac:dyDescent="0.45">
      <c r="Q37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8" spans="17:17" ht="17.100000000000001" customHeight="1" x14ac:dyDescent="0.45">
      <c r="Q37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9" spans="17:17" ht="17.100000000000001" customHeight="1" x14ac:dyDescent="0.45">
      <c r="Q37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0" spans="17:17" ht="17.100000000000001" customHeight="1" x14ac:dyDescent="0.45">
      <c r="Q37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1" spans="17:17" ht="17.100000000000001" customHeight="1" x14ac:dyDescent="0.45">
      <c r="Q37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2" spans="17:17" ht="17.100000000000001" customHeight="1" x14ac:dyDescent="0.45">
      <c r="Q37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3" spans="17:17" ht="17.100000000000001" customHeight="1" x14ac:dyDescent="0.45">
      <c r="Q37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4" spans="17:17" ht="17.100000000000001" customHeight="1" x14ac:dyDescent="0.45">
      <c r="Q37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5" spans="17:17" ht="17.100000000000001" customHeight="1" x14ac:dyDescent="0.45">
      <c r="Q37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6" spans="17:17" ht="17.100000000000001" customHeight="1" x14ac:dyDescent="0.45">
      <c r="Q37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7" spans="17:17" ht="17.100000000000001" customHeight="1" x14ac:dyDescent="0.45">
      <c r="Q37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8" spans="17:17" ht="17.100000000000001" customHeight="1" x14ac:dyDescent="0.45">
      <c r="Q37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9" spans="17:17" ht="17.100000000000001" customHeight="1" x14ac:dyDescent="0.45">
      <c r="Q37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0" spans="17:17" ht="17.100000000000001" customHeight="1" x14ac:dyDescent="0.45">
      <c r="Q37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1" spans="17:17" ht="17.100000000000001" customHeight="1" x14ac:dyDescent="0.45">
      <c r="Q37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2" spans="17:17" ht="17.100000000000001" customHeight="1" x14ac:dyDescent="0.45">
      <c r="Q37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3" spans="17:17" ht="17.100000000000001" customHeight="1" x14ac:dyDescent="0.45">
      <c r="Q37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4" spans="17:17" ht="17.100000000000001" customHeight="1" x14ac:dyDescent="0.45">
      <c r="Q37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5" spans="17:17" ht="17.100000000000001" customHeight="1" x14ac:dyDescent="0.45">
      <c r="Q37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6" spans="17:17" ht="17.100000000000001" customHeight="1" x14ac:dyDescent="0.45">
      <c r="Q37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7" spans="17:17" ht="17.100000000000001" customHeight="1" x14ac:dyDescent="0.45">
      <c r="Q37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8" spans="17:17" ht="17.100000000000001" customHeight="1" x14ac:dyDescent="0.45">
      <c r="Q37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9" spans="17:17" ht="17.100000000000001" customHeight="1" x14ac:dyDescent="0.45">
      <c r="Q37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0" spans="17:17" ht="17.100000000000001" customHeight="1" x14ac:dyDescent="0.45">
      <c r="Q37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1" spans="17:17" ht="17.100000000000001" customHeight="1" x14ac:dyDescent="0.45">
      <c r="Q37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2" spans="17:17" ht="17.100000000000001" customHeight="1" x14ac:dyDescent="0.45">
      <c r="Q37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3" spans="17:17" ht="17.100000000000001" customHeight="1" x14ac:dyDescent="0.45">
      <c r="Q37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4" spans="17:17" ht="17.100000000000001" customHeight="1" x14ac:dyDescent="0.45">
      <c r="Q37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5" spans="17:17" ht="17.100000000000001" customHeight="1" x14ac:dyDescent="0.45">
      <c r="Q37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6" spans="17:17" ht="17.100000000000001" customHeight="1" x14ac:dyDescent="0.45">
      <c r="Q37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7" spans="17:17" ht="17.100000000000001" customHeight="1" x14ac:dyDescent="0.45">
      <c r="Q37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8" spans="17:17" ht="17.100000000000001" customHeight="1" x14ac:dyDescent="0.45">
      <c r="Q37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9" spans="17:17" ht="17.100000000000001" customHeight="1" x14ac:dyDescent="0.45">
      <c r="Q37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0" spans="17:17" ht="17.100000000000001" customHeight="1" x14ac:dyDescent="0.45">
      <c r="Q37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1" spans="17:17" ht="17.100000000000001" customHeight="1" x14ac:dyDescent="0.45">
      <c r="Q37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2" spans="17:17" ht="17.100000000000001" customHeight="1" x14ac:dyDescent="0.45">
      <c r="Q37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3" spans="17:17" ht="17.100000000000001" customHeight="1" x14ac:dyDescent="0.45">
      <c r="Q37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4" spans="17:17" ht="17.100000000000001" customHeight="1" x14ac:dyDescent="0.45">
      <c r="Q37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5" spans="17:17" ht="17.100000000000001" customHeight="1" x14ac:dyDescent="0.45">
      <c r="Q37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6" spans="17:17" ht="17.100000000000001" customHeight="1" x14ac:dyDescent="0.45">
      <c r="Q37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7" spans="17:17" ht="17.100000000000001" customHeight="1" x14ac:dyDescent="0.45">
      <c r="Q37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8" spans="17:17" ht="17.100000000000001" customHeight="1" x14ac:dyDescent="0.45">
      <c r="Q37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9" spans="17:17" ht="17.100000000000001" customHeight="1" x14ac:dyDescent="0.45">
      <c r="Q37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0" spans="17:17" ht="17.100000000000001" customHeight="1" x14ac:dyDescent="0.45">
      <c r="Q38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1" spans="17:17" ht="17.100000000000001" customHeight="1" x14ac:dyDescent="0.45">
      <c r="Q38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2" spans="17:17" ht="17.100000000000001" customHeight="1" x14ac:dyDescent="0.45">
      <c r="Q38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3" spans="17:17" ht="17.100000000000001" customHeight="1" x14ac:dyDescent="0.45">
      <c r="Q38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4" spans="17:17" ht="17.100000000000001" customHeight="1" x14ac:dyDescent="0.45">
      <c r="Q38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5" spans="17:17" ht="17.100000000000001" customHeight="1" x14ac:dyDescent="0.45">
      <c r="Q38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6" spans="17:17" ht="17.100000000000001" customHeight="1" x14ac:dyDescent="0.45">
      <c r="Q38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7" spans="17:17" ht="17.100000000000001" customHeight="1" x14ac:dyDescent="0.45">
      <c r="Q38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8" spans="17:17" ht="17.100000000000001" customHeight="1" x14ac:dyDescent="0.45">
      <c r="Q38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9" spans="17:17" ht="17.100000000000001" customHeight="1" x14ac:dyDescent="0.45">
      <c r="Q38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0" spans="17:17" ht="17.100000000000001" customHeight="1" x14ac:dyDescent="0.45">
      <c r="Q38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1" spans="17:17" ht="17.100000000000001" customHeight="1" x14ac:dyDescent="0.45">
      <c r="Q38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2" spans="17:17" ht="17.100000000000001" customHeight="1" x14ac:dyDescent="0.45">
      <c r="Q38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3" spans="17:17" ht="17.100000000000001" customHeight="1" x14ac:dyDescent="0.45">
      <c r="Q38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4" spans="17:17" ht="17.100000000000001" customHeight="1" x14ac:dyDescent="0.45">
      <c r="Q38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5" spans="17:17" ht="17.100000000000001" customHeight="1" x14ac:dyDescent="0.45">
      <c r="Q38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6" spans="17:17" ht="17.100000000000001" customHeight="1" x14ac:dyDescent="0.45">
      <c r="Q38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7" spans="17:17" ht="17.100000000000001" customHeight="1" x14ac:dyDescent="0.45">
      <c r="Q38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8" spans="17:17" ht="17.100000000000001" customHeight="1" x14ac:dyDescent="0.45">
      <c r="Q38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9" spans="17:17" ht="17.100000000000001" customHeight="1" x14ac:dyDescent="0.45">
      <c r="Q38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0" spans="17:17" ht="17.100000000000001" customHeight="1" x14ac:dyDescent="0.45">
      <c r="Q38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1" spans="17:17" ht="17.100000000000001" customHeight="1" x14ac:dyDescent="0.45">
      <c r="Q38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2" spans="17:17" ht="17.100000000000001" customHeight="1" x14ac:dyDescent="0.45">
      <c r="Q38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3" spans="17:17" ht="17.100000000000001" customHeight="1" x14ac:dyDescent="0.45">
      <c r="Q38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4" spans="17:17" ht="17.100000000000001" customHeight="1" x14ac:dyDescent="0.45">
      <c r="Q38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5" spans="17:17" ht="17.100000000000001" customHeight="1" x14ac:dyDescent="0.45">
      <c r="Q38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6" spans="17:17" ht="17.100000000000001" customHeight="1" x14ac:dyDescent="0.45">
      <c r="Q38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7" spans="17:17" ht="17.100000000000001" customHeight="1" x14ac:dyDescent="0.45">
      <c r="Q38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8" spans="17:17" ht="17.100000000000001" customHeight="1" x14ac:dyDescent="0.45">
      <c r="Q38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9" spans="17:17" ht="17.100000000000001" customHeight="1" x14ac:dyDescent="0.45">
      <c r="Q38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0" spans="17:17" ht="17.100000000000001" customHeight="1" x14ac:dyDescent="0.45">
      <c r="Q38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1" spans="17:17" ht="17.100000000000001" customHeight="1" x14ac:dyDescent="0.45">
      <c r="Q38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2" spans="17:17" ht="17.100000000000001" customHeight="1" x14ac:dyDescent="0.45">
      <c r="Q38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3" spans="17:17" ht="17.100000000000001" customHeight="1" x14ac:dyDescent="0.45">
      <c r="Q38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4" spans="17:17" ht="17.100000000000001" customHeight="1" x14ac:dyDescent="0.45">
      <c r="Q38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5" spans="17:17" ht="17.100000000000001" customHeight="1" x14ac:dyDescent="0.45">
      <c r="Q38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6" spans="17:17" ht="17.100000000000001" customHeight="1" x14ac:dyDescent="0.45">
      <c r="Q38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7" spans="17:17" ht="17.100000000000001" customHeight="1" x14ac:dyDescent="0.45">
      <c r="Q38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8" spans="17:17" ht="17.100000000000001" customHeight="1" x14ac:dyDescent="0.45">
      <c r="Q38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9" spans="17:17" ht="17.100000000000001" customHeight="1" x14ac:dyDescent="0.45">
      <c r="Q38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0" spans="17:17" ht="17.100000000000001" customHeight="1" x14ac:dyDescent="0.45">
      <c r="Q38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1" spans="17:17" ht="17.100000000000001" customHeight="1" x14ac:dyDescent="0.45">
      <c r="Q38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2" spans="17:17" ht="17.100000000000001" customHeight="1" x14ac:dyDescent="0.45">
      <c r="Q38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3" spans="17:17" ht="17.100000000000001" customHeight="1" x14ac:dyDescent="0.45">
      <c r="Q38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4" spans="17:17" ht="17.100000000000001" customHeight="1" x14ac:dyDescent="0.45">
      <c r="Q38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5" spans="17:17" ht="17.100000000000001" customHeight="1" x14ac:dyDescent="0.45">
      <c r="Q38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6" spans="17:17" ht="17.100000000000001" customHeight="1" x14ac:dyDescent="0.45">
      <c r="Q38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7" spans="17:17" ht="17.100000000000001" customHeight="1" x14ac:dyDescent="0.45">
      <c r="Q38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8" spans="17:17" ht="17.100000000000001" customHeight="1" x14ac:dyDescent="0.45">
      <c r="Q38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9" spans="17:17" ht="17.100000000000001" customHeight="1" x14ac:dyDescent="0.45">
      <c r="Q38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0" spans="17:17" ht="17.100000000000001" customHeight="1" x14ac:dyDescent="0.45">
      <c r="Q38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1" spans="17:17" ht="17.100000000000001" customHeight="1" x14ac:dyDescent="0.45">
      <c r="Q38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2" spans="17:17" ht="17.100000000000001" customHeight="1" x14ac:dyDescent="0.45">
      <c r="Q38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3" spans="17:17" ht="17.100000000000001" customHeight="1" x14ac:dyDescent="0.45">
      <c r="Q38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4" spans="17:17" ht="17.100000000000001" customHeight="1" x14ac:dyDescent="0.45">
      <c r="Q38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5" spans="17:17" ht="17.100000000000001" customHeight="1" x14ac:dyDescent="0.45">
      <c r="Q38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6" spans="17:17" ht="17.100000000000001" customHeight="1" x14ac:dyDescent="0.45">
      <c r="Q38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7" spans="17:17" ht="17.100000000000001" customHeight="1" x14ac:dyDescent="0.45">
      <c r="Q38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8" spans="17:17" ht="17.100000000000001" customHeight="1" x14ac:dyDescent="0.45">
      <c r="Q38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9" spans="17:17" ht="17.100000000000001" customHeight="1" x14ac:dyDescent="0.45">
      <c r="Q38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0" spans="17:17" ht="17.100000000000001" customHeight="1" x14ac:dyDescent="0.45">
      <c r="Q38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1" spans="17:17" ht="17.100000000000001" customHeight="1" x14ac:dyDescent="0.45">
      <c r="Q38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2" spans="17:17" ht="17.100000000000001" customHeight="1" x14ac:dyDescent="0.45">
      <c r="Q38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3" spans="17:17" ht="17.100000000000001" customHeight="1" x14ac:dyDescent="0.45">
      <c r="Q38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4" spans="17:17" ht="17.100000000000001" customHeight="1" x14ac:dyDescent="0.45">
      <c r="Q38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5" spans="17:17" ht="17.100000000000001" customHeight="1" x14ac:dyDescent="0.45">
      <c r="Q38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6" spans="17:17" ht="17.100000000000001" customHeight="1" x14ac:dyDescent="0.45">
      <c r="Q38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7" spans="17:17" ht="17.100000000000001" customHeight="1" x14ac:dyDescent="0.45">
      <c r="Q38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8" spans="17:17" ht="17.100000000000001" customHeight="1" x14ac:dyDescent="0.45">
      <c r="Q38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9" spans="17:17" ht="17.100000000000001" customHeight="1" x14ac:dyDescent="0.45">
      <c r="Q38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0" spans="17:17" ht="17.100000000000001" customHeight="1" x14ac:dyDescent="0.45">
      <c r="Q38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1" spans="17:17" ht="17.100000000000001" customHeight="1" x14ac:dyDescent="0.45">
      <c r="Q38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2" spans="17:17" ht="17.100000000000001" customHeight="1" x14ac:dyDescent="0.45">
      <c r="Q38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3" spans="17:17" ht="17.100000000000001" customHeight="1" x14ac:dyDescent="0.45">
      <c r="Q38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4" spans="17:17" ht="17.100000000000001" customHeight="1" x14ac:dyDescent="0.45">
      <c r="Q38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5" spans="17:17" ht="17.100000000000001" customHeight="1" x14ac:dyDescent="0.45">
      <c r="Q38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6" spans="17:17" ht="17.100000000000001" customHeight="1" x14ac:dyDescent="0.45">
      <c r="Q38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7" spans="17:17" ht="17.100000000000001" customHeight="1" x14ac:dyDescent="0.45">
      <c r="Q38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8" spans="17:17" ht="17.100000000000001" customHeight="1" x14ac:dyDescent="0.45">
      <c r="Q38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9" spans="17:17" ht="17.100000000000001" customHeight="1" x14ac:dyDescent="0.45">
      <c r="Q38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0" spans="17:17" ht="17.100000000000001" customHeight="1" x14ac:dyDescent="0.45">
      <c r="Q38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1" spans="17:17" ht="17.100000000000001" customHeight="1" x14ac:dyDescent="0.45">
      <c r="Q38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2" spans="17:17" ht="17.100000000000001" customHeight="1" x14ac:dyDescent="0.45">
      <c r="Q38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3" spans="17:17" ht="17.100000000000001" customHeight="1" x14ac:dyDescent="0.45">
      <c r="Q38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4" spans="17:17" ht="17.100000000000001" customHeight="1" x14ac:dyDescent="0.45">
      <c r="Q38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5" spans="17:17" ht="17.100000000000001" customHeight="1" x14ac:dyDescent="0.45">
      <c r="Q38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6" spans="17:17" ht="17.100000000000001" customHeight="1" x14ac:dyDescent="0.45">
      <c r="Q38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7" spans="17:17" ht="17.100000000000001" customHeight="1" x14ac:dyDescent="0.45">
      <c r="Q38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8" spans="17:17" ht="17.100000000000001" customHeight="1" x14ac:dyDescent="0.45">
      <c r="Q38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9" spans="17:17" ht="17.100000000000001" customHeight="1" x14ac:dyDescent="0.45">
      <c r="Q38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0" spans="17:17" ht="17.100000000000001" customHeight="1" x14ac:dyDescent="0.45">
      <c r="Q38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1" spans="17:17" ht="17.100000000000001" customHeight="1" x14ac:dyDescent="0.45">
      <c r="Q38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2" spans="17:17" ht="17.100000000000001" customHeight="1" x14ac:dyDescent="0.45">
      <c r="Q38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3" spans="17:17" ht="17.100000000000001" customHeight="1" x14ac:dyDescent="0.45">
      <c r="Q38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4" spans="17:17" ht="17.100000000000001" customHeight="1" x14ac:dyDescent="0.45">
      <c r="Q38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5" spans="17:17" ht="17.100000000000001" customHeight="1" x14ac:dyDescent="0.45">
      <c r="Q38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6" spans="17:17" ht="17.100000000000001" customHeight="1" x14ac:dyDescent="0.45">
      <c r="Q38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7" spans="17:17" ht="17.100000000000001" customHeight="1" x14ac:dyDescent="0.45">
      <c r="Q38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8" spans="17:17" ht="17.100000000000001" customHeight="1" x14ac:dyDescent="0.45">
      <c r="Q38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9" spans="17:17" ht="17.100000000000001" customHeight="1" x14ac:dyDescent="0.45">
      <c r="Q38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0" spans="17:17" ht="17.100000000000001" customHeight="1" x14ac:dyDescent="0.45">
      <c r="Q39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1" spans="17:17" ht="17.100000000000001" customHeight="1" x14ac:dyDescent="0.45">
      <c r="Q39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2" spans="17:17" ht="17.100000000000001" customHeight="1" x14ac:dyDescent="0.45">
      <c r="Q39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3" spans="17:17" ht="17.100000000000001" customHeight="1" x14ac:dyDescent="0.45">
      <c r="Q39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4" spans="17:17" ht="17.100000000000001" customHeight="1" x14ac:dyDescent="0.45">
      <c r="Q39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5" spans="17:17" ht="17.100000000000001" customHeight="1" x14ac:dyDescent="0.45">
      <c r="Q39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6" spans="17:17" ht="17.100000000000001" customHeight="1" x14ac:dyDescent="0.45">
      <c r="Q39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7" spans="17:17" ht="17.100000000000001" customHeight="1" x14ac:dyDescent="0.45">
      <c r="Q39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8" spans="17:17" ht="17.100000000000001" customHeight="1" x14ac:dyDescent="0.45">
      <c r="Q39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9" spans="17:17" ht="17.100000000000001" customHeight="1" x14ac:dyDescent="0.45">
      <c r="Q39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0" spans="17:17" ht="17.100000000000001" customHeight="1" x14ac:dyDescent="0.45">
      <c r="Q39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1" spans="17:17" ht="17.100000000000001" customHeight="1" x14ac:dyDescent="0.45">
      <c r="Q39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2" spans="17:17" ht="17.100000000000001" customHeight="1" x14ac:dyDescent="0.45">
      <c r="Q39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3" spans="17:17" ht="17.100000000000001" customHeight="1" x14ac:dyDescent="0.45">
      <c r="Q39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4" spans="17:17" ht="17.100000000000001" customHeight="1" x14ac:dyDescent="0.45">
      <c r="Q39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5" spans="17:17" ht="17.100000000000001" customHeight="1" x14ac:dyDescent="0.45">
      <c r="Q39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6" spans="17:17" ht="17.100000000000001" customHeight="1" x14ac:dyDescent="0.45">
      <c r="Q39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7" spans="17:17" ht="17.100000000000001" customHeight="1" x14ac:dyDescent="0.45">
      <c r="Q39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8" spans="17:17" ht="17.100000000000001" customHeight="1" x14ac:dyDescent="0.45">
      <c r="Q39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9" spans="17:17" ht="17.100000000000001" customHeight="1" x14ac:dyDescent="0.45">
      <c r="Q39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0" spans="17:17" ht="17.100000000000001" customHeight="1" x14ac:dyDescent="0.45">
      <c r="Q39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1" spans="17:17" ht="17.100000000000001" customHeight="1" x14ac:dyDescent="0.45">
      <c r="Q39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2" spans="17:17" ht="17.100000000000001" customHeight="1" x14ac:dyDescent="0.45">
      <c r="Q39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3" spans="17:17" ht="17.100000000000001" customHeight="1" x14ac:dyDescent="0.45">
      <c r="Q39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4" spans="17:17" ht="17.100000000000001" customHeight="1" x14ac:dyDescent="0.45">
      <c r="Q39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5" spans="17:17" ht="17.100000000000001" customHeight="1" x14ac:dyDescent="0.45">
      <c r="Q39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6" spans="17:17" ht="17.100000000000001" customHeight="1" x14ac:dyDescent="0.45">
      <c r="Q39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7" spans="17:17" ht="17.100000000000001" customHeight="1" x14ac:dyDescent="0.45">
      <c r="Q39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8" spans="17:17" ht="17.100000000000001" customHeight="1" x14ac:dyDescent="0.45">
      <c r="Q39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9" spans="17:17" ht="17.100000000000001" customHeight="1" x14ac:dyDescent="0.45">
      <c r="Q39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0" spans="17:17" ht="17.100000000000001" customHeight="1" x14ac:dyDescent="0.45">
      <c r="Q39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1" spans="17:17" ht="17.100000000000001" customHeight="1" x14ac:dyDescent="0.45">
      <c r="Q39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2" spans="17:17" ht="17.100000000000001" customHeight="1" x14ac:dyDescent="0.45">
      <c r="Q39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3" spans="17:17" ht="17.100000000000001" customHeight="1" x14ac:dyDescent="0.45">
      <c r="Q39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4" spans="17:17" ht="17.100000000000001" customHeight="1" x14ac:dyDescent="0.45">
      <c r="Q39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5" spans="17:17" ht="17.100000000000001" customHeight="1" x14ac:dyDescent="0.45">
      <c r="Q39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6" spans="17:17" ht="17.100000000000001" customHeight="1" x14ac:dyDescent="0.45">
      <c r="Q39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7" spans="17:17" ht="17.100000000000001" customHeight="1" x14ac:dyDescent="0.45">
      <c r="Q39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8" spans="17:17" ht="17.100000000000001" customHeight="1" x14ac:dyDescent="0.45">
      <c r="Q39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9" spans="17:17" ht="17.100000000000001" customHeight="1" x14ac:dyDescent="0.45">
      <c r="Q39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0" spans="17:17" ht="17.100000000000001" customHeight="1" x14ac:dyDescent="0.45">
      <c r="Q39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1" spans="17:17" ht="17.100000000000001" customHeight="1" x14ac:dyDescent="0.45">
      <c r="Q39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2" spans="17:17" ht="17.100000000000001" customHeight="1" x14ac:dyDescent="0.45">
      <c r="Q39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3" spans="17:17" ht="17.100000000000001" customHeight="1" x14ac:dyDescent="0.45">
      <c r="Q39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4" spans="17:17" ht="17.100000000000001" customHeight="1" x14ac:dyDescent="0.45">
      <c r="Q39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5" spans="17:17" ht="17.100000000000001" customHeight="1" x14ac:dyDescent="0.45">
      <c r="Q39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6" spans="17:17" ht="17.100000000000001" customHeight="1" x14ac:dyDescent="0.45">
      <c r="Q39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7" spans="17:17" ht="17.100000000000001" customHeight="1" x14ac:dyDescent="0.45">
      <c r="Q39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8" spans="17:17" ht="17.100000000000001" customHeight="1" x14ac:dyDescent="0.45">
      <c r="Q39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9" spans="17:17" ht="17.100000000000001" customHeight="1" x14ac:dyDescent="0.45">
      <c r="Q39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0" spans="17:17" ht="17.100000000000001" customHeight="1" x14ac:dyDescent="0.45">
      <c r="Q39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1" spans="17:17" ht="17.100000000000001" customHeight="1" x14ac:dyDescent="0.45">
      <c r="Q39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2" spans="17:17" ht="17.100000000000001" customHeight="1" x14ac:dyDescent="0.45">
      <c r="Q39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3" spans="17:17" ht="17.100000000000001" customHeight="1" x14ac:dyDescent="0.45">
      <c r="Q39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4" spans="17:17" ht="17.100000000000001" customHeight="1" x14ac:dyDescent="0.45">
      <c r="Q39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5" spans="17:17" ht="17.100000000000001" customHeight="1" x14ac:dyDescent="0.45">
      <c r="Q39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6" spans="17:17" ht="17.100000000000001" customHeight="1" x14ac:dyDescent="0.45">
      <c r="Q39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7" spans="17:17" ht="17.100000000000001" customHeight="1" x14ac:dyDescent="0.45">
      <c r="Q39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8" spans="17:17" ht="17.100000000000001" customHeight="1" x14ac:dyDescent="0.45">
      <c r="Q39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9" spans="17:17" ht="17.100000000000001" customHeight="1" x14ac:dyDescent="0.45">
      <c r="Q39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0" spans="17:17" ht="17.100000000000001" customHeight="1" x14ac:dyDescent="0.45">
      <c r="Q39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1" spans="17:17" ht="17.100000000000001" customHeight="1" x14ac:dyDescent="0.45">
      <c r="Q39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2" spans="17:17" ht="17.100000000000001" customHeight="1" x14ac:dyDescent="0.45">
      <c r="Q39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3" spans="17:17" ht="17.100000000000001" customHeight="1" x14ac:dyDescent="0.45">
      <c r="Q39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4" spans="17:17" ht="17.100000000000001" customHeight="1" x14ac:dyDescent="0.45">
      <c r="Q39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5" spans="17:17" ht="17.100000000000001" customHeight="1" x14ac:dyDescent="0.45">
      <c r="Q39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6" spans="17:17" ht="17.100000000000001" customHeight="1" x14ac:dyDescent="0.45">
      <c r="Q39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7" spans="17:17" ht="17.100000000000001" customHeight="1" x14ac:dyDescent="0.45">
      <c r="Q39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8" spans="17:17" ht="17.100000000000001" customHeight="1" x14ac:dyDescent="0.45">
      <c r="Q39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9" spans="17:17" ht="17.100000000000001" customHeight="1" x14ac:dyDescent="0.45">
      <c r="Q39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0" spans="17:17" ht="17.100000000000001" customHeight="1" x14ac:dyDescent="0.45">
      <c r="Q39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1" spans="17:17" ht="17.100000000000001" customHeight="1" x14ac:dyDescent="0.45">
      <c r="Q39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2" spans="17:17" ht="17.100000000000001" customHeight="1" x14ac:dyDescent="0.45">
      <c r="Q39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3" spans="17:17" ht="17.100000000000001" customHeight="1" x14ac:dyDescent="0.45">
      <c r="Q39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4" spans="17:17" ht="17.100000000000001" customHeight="1" x14ac:dyDescent="0.45">
      <c r="Q39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5" spans="17:17" ht="17.100000000000001" customHeight="1" x14ac:dyDescent="0.45">
      <c r="Q39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6" spans="17:17" ht="17.100000000000001" customHeight="1" x14ac:dyDescent="0.45">
      <c r="Q39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7" spans="17:17" ht="17.100000000000001" customHeight="1" x14ac:dyDescent="0.45">
      <c r="Q39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8" spans="17:17" ht="17.100000000000001" customHeight="1" x14ac:dyDescent="0.45">
      <c r="Q39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9" spans="17:17" ht="17.100000000000001" customHeight="1" x14ac:dyDescent="0.45">
      <c r="Q39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0" spans="17:17" ht="17.100000000000001" customHeight="1" x14ac:dyDescent="0.45">
      <c r="Q39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1" spans="17:17" ht="17.100000000000001" customHeight="1" x14ac:dyDescent="0.45">
      <c r="Q39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2" spans="17:17" ht="17.100000000000001" customHeight="1" x14ac:dyDescent="0.45">
      <c r="Q39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3" spans="17:17" ht="17.100000000000001" customHeight="1" x14ac:dyDescent="0.45">
      <c r="Q39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4" spans="17:17" ht="17.100000000000001" customHeight="1" x14ac:dyDescent="0.45">
      <c r="Q39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5" spans="17:17" ht="17.100000000000001" customHeight="1" x14ac:dyDescent="0.45">
      <c r="Q39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6" spans="17:17" ht="17.100000000000001" customHeight="1" x14ac:dyDescent="0.45">
      <c r="Q39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7" spans="17:17" ht="17.100000000000001" customHeight="1" x14ac:dyDescent="0.45">
      <c r="Q39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8" spans="17:17" ht="17.100000000000001" customHeight="1" x14ac:dyDescent="0.45">
      <c r="Q39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9" spans="17:17" ht="17.100000000000001" customHeight="1" x14ac:dyDescent="0.45">
      <c r="Q39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0" spans="17:17" ht="17.100000000000001" customHeight="1" x14ac:dyDescent="0.45">
      <c r="Q39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1" spans="17:17" ht="17.100000000000001" customHeight="1" x14ac:dyDescent="0.45">
      <c r="Q39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2" spans="17:17" ht="17.100000000000001" customHeight="1" x14ac:dyDescent="0.45">
      <c r="Q39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3" spans="17:17" ht="17.100000000000001" customHeight="1" x14ac:dyDescent="0.45">
      <c r="Q39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4" spans="17:17" ht="17.100000000000001" customHeight="1" x14ac:dyDescent="0.45">
      <c r="Q39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5" spans="17:17" ht="17.100000000000001" customHeight="1" x14ac:dyDescent="0.45">
      <c r="Q39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6" spans="17:17" ht="17.100000000000001" customHeight="1" x14ac:dyDescent="0.45">
      <c r="Q39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7" spans="17:17" ht="17.100000000000001" customHeight="1" x14ac:dyDescent="0.45">
      <c r="Q39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8" spans="17:17" ht="17.100000000000001" customHeight="1" x14ac:dyDescent="0.45">
      <c r="Q39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9" spans="17:17" ht="17.100000000000001" customHeight="1" x14ac:dyDescent="0.45">
      <c r="Q39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0" spans="17:17" ht="17.100000000000001" customHeight="1" x14ac:dyDescent="0.45">
      <c r="Q40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1" spans="17:17" ht="17.100000000000001" customHeight="1" x14ac:dyDescent="0.45">
      <c r="Q40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2" spans="17:17" ht="17.100000000000001" customHeight="1" x14ac:dyDescent="0.45">
      <c r="Q40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3" spans="17:17" ht="17.100000000000001" customHeight="1" x14ac:dyDescent="0.45">
      <c r="Q40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4" spans="17:17" ht="17.100000000000001" customHeight="1" x14ac:dyDescent="0.45">
      <c r="Q40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5" spans="17:17" ht="17.100000000000001" customHeight="1" x14ac:dyDescent="0.45">
      <c r="Q40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6" spans="17:17" ht="17.100000000000001" customHeight="1" x14ac:dyDescent="0.45">
      <c r="Q40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7" spans="17:17" ht="17.100000000000001" customHeight="1" x14ac:dyDescent="0.45">
      <c r="Q40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8" spans="17:17" ht="17.100000000000001" customHeight="1" x14ac:dyDescent="0.45">
      <c r="Q40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9" spans="17:17" ht="17.100000000000001" customHeight="1" x14ac:dyDescent="0.45">
      <c r="Q40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0" spans="17:17" ht="17.100000000000001" customHeight="1" x14ac:dyDescent="0.45">
      <c r="Q40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1" spans="17:17" ht="17.100000000000001" customHeight="1" x14ac:dyDescent="0.45">
      <c r="Q40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2" spans="17:17" ht="17.100000000000001" customHeight="1" x14ac:dyDescent="0.45">
      <c r="Q40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3" spans="17:17" ht="17.100000000000001" customHeight="1" x14ac:dyDescent="0.45">
      <c r="Q40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4" spans="17:17" ht="17.100000000000001" customHeight="1" x14ac:dyDescent="0.45">
      <c r="Q40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5" spans="17:17" ht="17.100000000000001" customHeight="1" x14ac:dyDescent="0.45">
      <c r="Q40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6" spans="17:17" ht="17.100000000000001" customHeight="1" x14ac:dyDescent="0.45">
      <c r="Q40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7" spans="17:17" ht="17.100000000000001" customHeight="1" x14ac:dyDescent="0.45">
      <c r="Q40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8" spans="17:17" ht="17.100000000000001" customHeight="1" x14ac:dyDescent="0.45">
      <c r="Q40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9" spans="17:17" ht="17.100000000000001" customHeight="1" x14ac:dyDescent="0.45">
      <c r="Q40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0" spans="17:17" ht="17.100000000000001" customHeight="1" x14ac:dyDescent="0.45">
      <c r="Q40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1" spans="17:17" ht="17.100000000000001" customHeight="1" x14ac:dyDescent="0.45">
      <c r="Q40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2" spans="17:17" ht="17.100000000000001" customHeight="1" x14ac:dyDescent="0.45">
      <c r="Q40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3" spans="17:17" ht="17.100000000000001" customHeight="1" x14ac:dyDescent="0.45">
      <c r="Q40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4" spans="17:17" ht="17.100000000000001" customHeight="1" x14ac:dyDescent="0.45">
      <c r="Q40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5" spans="17:17" ht="17.100000000000001" customHeight="1" x14ac:dyDescent="0.45">
      <c r="Q40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6" spans="17:17" ht="17.100000000000001" customHeight="1" x14ac:dyDescent="0.45">
      <c r="Q40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7" spans="17:17" ht="17.100000000000001" customHeight="1" x14ac:dyDescent="0.45">
      <c r="Q40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8" spans="17:17" ht="17.100000000000001" customHeight="1" x14ac:dyDescent="0.45">
      <c r="Q40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9" spans="17:17" ht="17.100000000000001" customHeight="1" x14ac:dyDescent="0.45">
      <c r="Q40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0" spans="17:17" ht="17.100000000000001" customHeight="1" x14ac:dyDescent="0.45">
      <c r="Q40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1" spans="17:17" ht="17.100000000000001" customHeight="1" x14ac:dyDescent="0.45">
      <c r="Q40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2" spans="17:17" ht="17.100000000000001" customHeight="1" x14ac:dyDescent="0.45">
      <c r="Q40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3" spans="17:17" ht="17.100000000000001" customHeight="1" x14ac:dyDescent="0.45">
      <c r="Q40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4" spans="17:17" ht="17.100000000000001" customHeight="1" x14ac:dyDescent="0.45">
      <c r="Q40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5" spans="17:17" ht="17.100000000000001" customHeight="1" x14ac:dyDescent="0.45">
      <c r="Q40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6" spans="17:17" ht="17.100000000000001" customHeight="1" x14ac:dyDescent="0.45">
      <c r="Q40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7" spans="17:17" ht="17.100000000000001" customHeight="1" x14ac:dyDescent="0.45">
      <c r="Q40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8" spans="17:17" ht="17.100000000000001" customHeight="1" x14ac:dyDescent="0.45">
      <c r="Q40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9" spans="17:17" ht="17.100000000000001" customHeight="1" x14ac:dyDescent="0.45">
      <c r="Q40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0" spans="17:17" ht="17.100000000000001" customHeight="1" x14ac:dyDescent="0.45">
      <c r="Q40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1" spans="17:17" ht="17.100000000000001" customHeight="1" x14ac:dyDescent="0.45">
      <c r="Q40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2" spans="17:17" ht="17.100000000000001" customHeight="1" x14ac:dyDescent="0.45">
      <c r="Q40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3" spans="17:17" ht="17.100000000000001" customHeight="1" x14ac:dyDescent="0.45">
      <c r="Q40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4" spans="17:17" ht="17.100000000000001" customHeight="1" x14ac:dyDescent="0.45">
      <c r="Q40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5" spans="17:17" ht="17.100000000000001" customHeight="1" x14ac:dyDescent="0.45">
      <c r="Q40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6" spans="17:17" ht="17.100000000000001" customHeight="1" x14ac:dyDescent="0.45">
      <c r="Q40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7" spans="17:17" ht="17.100000000000001" customHeight="1" x14ac:dyDescent="0.45">
      <c r="Q40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8" spans="17:17" ht="17.100000000000001" customHeight="1" x14ac:dyDescent="0.45">
      <c r="Q40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9" spans="17:17" ht="17.100000000000001" customHeight="1" x14ac:dyDescent="0.45">
      <c r="Q40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0" spans="17:17" ht="17.100000000000001" customHeight="1" x14ac:dyDescent="0.45">
      <c r="Q40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1" spans="17:17" ht="17.100000000000001" customHeight="1" x14ac:dyDescent="0.45">
      <c r="Q40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2" spans="17:17" ht="17.100000000000001" customHeight="1" x14ac:dyDescent="0.45">
      <c r="Q40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3" spans="17:17" ht="17.100000000000001" customHeight="1" x14ac:dyDescent="0.45">
      <c r="Q40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4" spans="17:17" ht="17.100000000000001" customHeight="1" x14ac:dyDescent="0.45">
      <c r="Q40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5" spans="17:17" ht="17.100000000000001" customHeight="1" x14ac:dyDescent="0.45">
      <c r="Q40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6" spans="17:17" ht="17.100000000000001" customHeight="1" x14ac:dyDescent="0.45">
      <c r="Q40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7" spans="17:17" ht="17.100000000000001" customHeight="1" x14ac:dyDescent="0.45">
      <c r="Q40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8" spans="17:17" ht="17.100000000000001" customHeight="1" x14ac:dyDescent="0.45">
      <c r="Q40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9" spans="17:17" ht="17.100000000000001" customHeight="1" x14ac:dyDescent="0.45">
      <c r="Q40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0" spans="17:17" ht="17.100000000000001" customHeight="1" x14ac:dyDescent="0.45">
      <c r="Q40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1" spans="17:17" ht="17.100000000000001" customHeight="1" x14ac:dyDescent="0.45">
      <c r="Q40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2" spans="17:17" ht="17.100000000000001" customHeight="1" x14ac:dyDescent="0.45">
      <c r="Q40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3" spans="17:17" ht="17.100000000000001" customHeight="1" x14ac:dyDescent="0.45">
      <c r="Q40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4" spans="17:17" ht="17.100000000000001" customHeight="1" x14ac:dyDescent="0.45">
      <c r="Q40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5" spans="17:17" ht="17.100000000000001" customHeight="1" x14ac:dyDescent="0.45">
      <c r="Q40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6" spans="17:17" ht="17.100000000000001" customHeight="1" x14ac:dyDescent="0.45">
      <c r="Q40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7" spans="17:17" ht="17.100000000000001" customHeight="1" x14ac:dyDescent="0.45">
      <c r="Q40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8" spans="17:17" ht="17.100000000000001" customHeight="1" x14ac:dyDescent="0.45">
      <c r="Q40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9" spans="17:17" ht="17.100000000000001" customHeight="1" x14ac:dyDescent="0.45">
      <c r="Q40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0" spans="17:17" ht="17.100000000000001" customHeight="1" x14ac:dyDescent="0.45">
      <c r="Q40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1" spans="17:17" ht="17.100000000000001" customHeight="1" x14ac:dyDescent="0.45">
      <c r="Q40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2" spans="17:17" ht="17.100000000000001" customHeight="1" x14ac:dyDescent="0.45">
      <c r="Q40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3" spans="17:17" ht="17.100000000000001" customHeight="1" x14ac:dyDescent="0.45">
      <c r="Q40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4" spans="17:17" ht="17.100000000000001" customHeight="1" x14ac:dyDescent="0.45">
      <c r="Q40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5" spans="17:17" ht="17.100000000000001" customHeight="1" x14ac:dyDescent="0.45">
      <c r="Q40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6" spans="17:17" ht="17.100000000000001" customHeight="1" x14ac:dyDescent="0.45">
      <c r="Q40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7" spans="17:17" ht="17.100000000000001" customHeight="1" x14ac:dyDescent="0.45">
      <c r="Q40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8" spans="17:17" ht="17.100000000000001" customHeight="1" x14ac:dyDescent="0.45">
      <c r="Q40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9" spans="17:17" ht="17.100000000000001" customHeight="1" x14ac:dyDescent="0.45">
      <c r="Q40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0" spans="17:17" ht="17.100000000000001" customHeight="1" x14ac:dyDescent="0.45">
      <c r="Q40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1" spans="17:17" ht="17.100000000000001" customHeight="1" x14ac:dyDescent="0.45">
      <c r="Q40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2" spans="17:17" ht="17.100000000000001" customHeight="1" x14ac:dyDescent="0.45">
      <c r="Q40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3" spans="17:17" ht="17.100000000000001" customHeight="1" x14ac:dyDescent="0.45">
      <c r="Q40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4" spans="17:17" ht="17.100000000000001" customHeight="1" x14ac:dyDescent="0.45">
      <c r="Q40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5" spans="17:17" ht="17.100000000000001" customHeight="1" x14ac:dyDescent="0.45">
      <c r="Q40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6" spans="17:17" ht="17.100000000000001" customHeight="1" x14ac:dyDescent="0.45">
      <c r="Q40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7" spans="17:17" ht="17.100000000000001" customHeight="1" x14ac:dyDescent="0.45">
      <c r="Q40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8" spans="17:17" ht="17.100000000000001" customHeight="1" x14ac:dyDescent="0.45">
      <c r="Q40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9" spans="17:17" ht="17.100000000000001" customHeight="1" x14ac:dyDescent="0.45">
      <c r="Q40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0" spans="17:17" ht="17.100000000000001" customHeight="1" x14ac:dyDescent="0.45">
      <c r="Q40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1" spans="17:17" ht="17.100000000000001" customHeight="1" x14ac:dyDescent="0.45">
      <c r="Q40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2" spans="17:17" ht="17.100000000000001" customHeight="1" x14ac:dyDescent="0.45">
      <c r="Q40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3" spans="17:17" ht="17.100000000000001" customHeight="1" x14ac:dyDescent="0.45">
      <c r="Q40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4" spans="17:17" ht="17.100000000000001" customHeight="1" x14ac:dyDescent="0.45">
      <c r="Q40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5" spans="17:17" ht="17.100000000000001" customHeight="1" x14ac:dyDescent="0.45">
      <c r="Q40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6" spans="17:17" ht="17.100000000000001" customHeight="1" x14ac:dyDescent="0.45">
      <c r="Q40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7" spans="17:17" ht="17.100000000000001" customHeight="1" x14ac:dyDescent="0.45">
      <c r="Q40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8" spans="17:17" ht="17.100000000000001" customHeight="1" x14ac:dyDescent="0.45">
      <c r="Q40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9" spans="17:17" ht="17.100000000000001" customHeight="1" x14ac:dyDescent="0.45">
      <c r="Q40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0" spans="17:17" ht="17.100000000000001" customHeight="1" x14ac:dyDescent="0.45">
      <c r="Q41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1" spans="17:17" ht="17.100000000000001" customHeight="1" x14ac:dyDescent="0.45">
      <c r="Q41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2" spans="17:17" ht="17.100000000000001" customHeight="1" x14ac:dyDescent="0.45">
      <c r="Q41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3" spans="17:17" ht="17.100000000000001" customHeight="1" x14ac:dyDescent="0.45">
      <c r="Q41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4" spans="17:17" ht="17.100000000000001" customHeight="1" x14ac:dyDescent="0.45">
      <c r="Q41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5" spans="17:17" ht="17.100000000000001" customHeight="1" x14ac:dyDescent="0.45">
      <c r="Q41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6" spans="17:17" ht="17.100000000000001" customHeight="1" x14ac:dyDescent="0.45">
      <c r="Q41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7" spans="17:17" ht="17.100000000000001" customHeight="1" x14ac:dyDescent="0.45">
      <c r="Q41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8" spans="17:17" ht="17.100000000000001" customHeight="1" x14ac:dyDescent="0.45">
      <c r="Q41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9" spans="17:17" ht="17.100000000000001" customHeight="1" x14ac:dyDescent="0.45">
      <c r="Q41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0" spans="17:17" ht="17.100000000000001" customHeight="1" x14ac:dyDescent="0.45">
      <c r="Q41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1" spans="17:17" ht="17.100000000000001" customHeight="1" x14ac:dyDescent="0.45">
      <c r="Q41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2" spans="17:17" ht="17.100000000000001" customHeight="1" x14ac:dyDescent="0.45">
      <c r="Q41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3" spans="17:17" ht="17.100000000000001" customHeight="1" x14ac:dyDescent="0.45">
      <c r="Q41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4" spans="17:17" ht="17.100000000000001" customHeight="1" x14ac:dyDescent="0.45">
      <c r="Q41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5" spans="17:17" ht="17.100000000000001" customHeight="1" x14ac:dyDescent="0.45">
      <c r="Q41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6" spans="17:17" ht="17.100000000000001" customHeight="1" x14ac:dyDescent="0.45">
      <c r="Q41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7" spans="17:17" ht="17.100000000000001" customHeight="1" x14ac:dyDescent="0.45">
      <c r="Q41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8" spans="17:17" ht="17.100000000000001" customHeight="1" x14ac:dyDescent="0.45">
      <c r="Q41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9" spans="17:17" ht="17.100000000000001" customHeight="1" x14ac:dyDescent="0.45">
      <c r="Q41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0" spans="17:17" ht="17.100000000000001" customHeight="1" x14ac:dyDescent="0.45">
      <c r="Q41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1" spans="17:17" ht="17.100000000000001" customHeight="1" x14ac:dyDescent="0.45">
      <c r="Q41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2" spans="17:17" ht="17.100000000000001" customHeight="1" x14ac:dyDescent="0.45">
      <c r="Q41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3" spans="17:17" ht="17.100000000000001" customHeight="1" x14ac:dyDescent="0.45">
      <c r="Q41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4" spans="17:17" ht="17.100000000000001" customHeight="1" x14ac:dyDescent="0.45">
      <c r="Q41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5" spans="17:17" ht="17.100000000000001" customHeight="1" x14ac:dyDescent="0.45">
      <c r="Q41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6" spans="17:17" ht="17.100000000000001" customHeight="1" x14ac:dyDescent="0.45">
      <c r="Q41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7" spans="17:17" ht="17.100000000000001" customHeight="1" x14ac:dyDescent="0.45">
      <c r="Q41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8" spans="17:17" ht="17.100000000000001" customHeight="1" x14ac:dyDescent="0.45">
      <c r="Q41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9" spans="17:17" ht="17.100000000000001" customHeight="1" x14ac:dyDescent="0.45">
      <c r="Q41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0" spans="17:17" ht="17.100000000000001" customHeight="1" x14ac:dyDescent="0.45">
      <c r="Q41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1" spans="17:17" ht="17.100000000000001" customHeight="1" x14ac:dyDescent="0.45">
      <c r="Q41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2" spans="17:17" ht="17.100000000000001" customHeight="1" x14ac:dyDescent="0.45">
      <c r="Q41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3" spans="17:17" ht="17.100000000000001" customHeight="1" x14ac:dyDescent="0.45">
      <c r="Q41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4" spans="17:17" ht="17.100000000000001" customHeight="1" x14ac:dyDescent="0.45">
      <c r="Q41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5" spans="17:17" ht="17.100000000000001" customHeight="1" x14ac:dyDescent="0.45">
      <c r="Q41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6" spans="17:17" ht="17.100000000000001" customHeight="1" x14ac:dyDescent="0.45">
      <c r="Q41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7" spans="17:17" ht="17.100000000000001" customHeight="1" x14ac:dyDescent="0.45">
      <c r="Q41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8" spans="17:17" ht="17.100000000000001" customHeight="1" x14ac:dyDescent="0.45">
      <c r="Q41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9" spans="17:17" ht="17.100000000000001" customHeight="1" x14ac:dyDescent="0.45">
      <c r="Q41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0" spans="17:17" ht="17.100000000000001" customHeight="1" x14ac:dyDescent="0.45">
      <c r="Q41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1" spans="17:17" ht="17.100000000000001" customHeight="1" x14ac:dyDescent="0.45">
      <c r="Q41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2" spans="17:17" ht="17.100000000000001" customHeight="1" x14ac:dyDescent="0.45">
      <c r="Q41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3" spans="17:17" ht="17.100000000000001" customHeight="1" x14ac:dyDescent="0.45">
      <c r="Q41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4" spans="17:17" ht="17.100000000000001" customHeight="1" x14ac:dyDescent="0.45">
      <c r="Q41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5" spans="17:17" ht="17.100000000000001" customHeight="1" x14ac:dyDescent="0.45">
      <c r="Q41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6" spans="17:17" ht="17.100000000000001" customHeight="1" x14ac:dyDescent="0.45">
      <c r="Q41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7" spans="17:17" ht="17.100000000000001" customHeight="1" x14ac:dyDescent="0.45">
      <c r="Q41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8" spans="17:17" ht="17.100000000000001" customHeight="1" x14ac:dyDescent="0.45">
      <c r="Q41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9" spans="17:17" ht="17.100000000000001" customHeight="1" x14ac:dyDescent="0.45">
      <c r="Q41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0" spans="17:17" ht="17.100000000000001" customHeight="1" x14ac:dyDescent="0.45">
      <c r="Q41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1" spans="17:17" ht="17.100000000000001" customHeight="1" x14ac:dyDescent="0.45">
      <c r="Q41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2" spans="17:17" ht="17.100000000000001" customHeight="1" x14ac:dyDescent="0.45">
      <c r="Q41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3" spans="17:17" ht="17.100000000000001" customHeight="1" x14ac:dyDescent="0.45">
      <c r="Q41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4" spans="17:17" ht="17.100000000000001" customHeight="1" x14ac:dyDescent="0.45">
      <c r="Q41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5" spans="17:17" ht="17.100000000000001" customHeight="1" x14ac:dyDescent="0.45">
      <c r="Q41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6" spans="17:17" ht="17.100000000000001" customHeight="1" x14ac:dyDescent="0.45">
      <c r="Q41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7" spans="17:17" ht="17.100000000000001" customHeight="1" x14ac:dyDescent="0.45">
      <c r="Q41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8" spans="17:17" ht="17.100000000000001" customHeight="1" x14ac:dyDescent="0.45">
      <c r="Q41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9" spans="17:17" ht="17.100000000000001" customHeight="1" x14ac:dyDescent="0.45">
      <c r="Q41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0" spans="17:17" ht="17.100000000000001" customHeight="1" x14ac:dyDescent="0.45">
      <c r="Q41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1" spans="17:17" ht="17.100000000000001" customHeight="1" x14ac:dyDescent="0.45">
      <c r="Q41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2" spans="17:17" ht="17.100000000000001" customHeight="1" x14ac:dyDescent="0.45">
      <c r="Q41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3" spans="17:17" ht="17.100000000000001" customHeight="1" x14ac:dyDescent="0.45">
      <c r="Q41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4" spans="17:17" ht="17.100000000000001" customHeight="1" x14ac:dyDescent="0.45">
      <c r="Q41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5" spans="17:17" ht="17.100000000000001" customHeight="1" x14ac:dyDescent="0.45">
      <c r="Q41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6" spans="17:17" ht="17.100000000000001" customHeight="1" x14ac:dyDescent="0.45">
      <c r="Q41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7" spans="17:17" ht="17.100000000000001" customHeight="1" x14ac:dyDescent="0.45">
      <c r="Q41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8" spans="17:17" ht="17.100000000000001" customHeight="1" x14ac:dyDescent="0.45">
      <c r="Q41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9" spans="17:17" ht="17.100000000000001" customHeight="1" x14ac:dyDescent="0.45">
      <c r="Q41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0" spans="17:17" ht="17.100000000000001" customHeight="1" x14ac:dyDescent="0.45">
      <c r="Q41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1" spans="17:17" ht="17.100000000000001" customHeight="1" x14ac:dyDescent="0.45">
      <c r="Q41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2" spans="17:17" ht="17.100000000000001" customHeight="1" x14ac:dyDescent="0.45">
      <c r="Q41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3" spans="17:17" ht="17.100000000000001" customHeight="1" x14ac:dyDescent="0.45">
      <c r="Q41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4" spans="17:17" ht="17.100000000000001" customHeight="1" x14ac:dyDescent="0.45">
      <c r="Q41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5" spans="17:17" ht="17.100000000000001" customHeight="1" x14ac:dyDescent="0.45">
      <c r="Q41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6" spans="17:17" ht="17.100000000000001" customHeight="1" x14ac:dyDescent="0.45">
      <c r="Q41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7" spans="17:17" ht="17.100000000000001" customHeight="1" x14ac:dyDescent="0.45">
      <c r="Q41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8" spans="17:17" ht="17.100000000000001" customHeight="1" x14ac:dyDescent="0.45">
      <c r="Q41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9" spans="17:17" ht="17.100000000000001" customHeight="1" x14ac:dyDescent="0.45">
      <c r="Q41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0" spans="17:17" ht="17.100000000000001" customHeight="1" x14ac:dyDescent="0.45">
      <c r="Q41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1" spans="17:17" ht="17.100000000000001" customHeight="1" x14ac:dyDescent="0.45">
      <c r="Q41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2" spans="17:17" ht="17.100000000000001" customHeight="1" x14ac:dyDescent="0.45">
      <c r="Q41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3" spans="17:17" ht="17.100000000000001" customHeight="1" x14ac:dyDescent="0.45">
      <c r="Q41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4" spans="17:17" ht="17.100000000000001" customHeight="1" x14ac:dyDescent="0.45">
      <c r="Q41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5" spans="17:17" ht="17.100000000000001" customHeight="1" x14ac:dyDescent="0.45">
      <c r="Q41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6" spans="17:17" ht="17.100000000000001" customHeight="1" x14ac:dyDescent="0.45">
      <c r="Q41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7" spans="17:17" ht="17.100000000000001" customHeight="1" x14ac:dyDescent="0.45">
      <c r="Q41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8" spans="17:17" ht="17.100000000000001" customHeight="1" x14ac:dyDescent="0.45">
      <c r="Q41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9" spans="17:17" ht="17.100000000000001" customHeight="1" x14ac:dyDescent="0.45">
      <c r="Q41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0" spans="17:17" ht="17.100000000000001" customHeight="1" x14ac:dyDescent="0.45">
      <c r="Q41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1" spans="17:17" ht="17.100000000000001" customHeight="1" x14ac:dyDescent="0.45">
      <c r="Q41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2" spans="17:17" ht="17.100000000000001" customHeight="1" x14ac:dyDescent="0.45">
      <c r="Q41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3" spans="17:17" ht="17.100000000000001" customHeight="1" x14ac:dyDescent="0.45">
      <c r="Q41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4" spans="17:17" ht="17.100000000000001" customHeight="1" x14ac:dyDescent="0.45">
      <c r="Q41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5" spans="17:17" ht="17.100000000000001" customHeight="1" x14ac:dyDescent="0.45">
      <c r="Q41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6" spans="17:17" ht="17.100000000000001" customHeight="1" x14ac:dyDescent="0.45">
      <c r="Q41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7" spans="17:17" ht="17.100000000000001" customHeight="1" x14ac:dyDescent="0.45">
      <c r="Q41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8" spans="17:17" ht="17.100000000000001" customHeight="1" x14ac:dyDescent="0.45">
      <c r="Q41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9" spans="17:17" ht="17.100000000000001" customHeight="1" x14ac:dyDescent="0.45">
      <c r="Q41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0" spans="17:17" ht="17.100000000000001" customHeight="1" x14ac:dyDescent="0.45">
      <c r="Q42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1" spans="17:17" ht="17.100000000000001" customHeight="1" x14ac:dyDescent="0.45">
      <c r="Q42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2" spans="17:17" ht="17.100000000000001" customHeight="1" x14ac:dyDescent="0.45">
      <c r="Q42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3" spans="17:17" ht="17.100000000000001" customHeight="1" x14ac:dyDescent="0.45">
      <c r="Q42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4" spans="17:17" ht="17.100000000000001" customHeight="1" x14ac:dyDescent="0.45">
      <c r="Q42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5" spans="17:17" ht="17.100000000000001" customHeight="1" x14ac:dyDescent="0.45">
      <c r="Q42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6" spans="17:17" ht="17.100000000000001" customHeight="1" x14ac:dyDescent="0.45">
      <c r="Q42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7" spans="17:17" ht="17.100000000000001" customHeight="1" x14ac:dyDescent="0.45">
      <c r="Q42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8" spans="17:17" ht="17.100000000000001" customHeight="1" x14ac:dyDescent="0.45">
      <c r="Q42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9" spans="17:17" ht="17.100000000000001" customHeight="1" x14ac:dyDescent="0.45">
      <c r="Q42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0" spans="17:17" ht="17.100000000000001" customHeight="1" x14ac:dyDescent="0.45">
      <c r="Q42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1" spans="17:17" ht="17.100000000000001" customHeight="1" x14ac:dyDescent="0.45">
      <c r="Q42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2" spans="17:17" ht="17.100000000000001" customHeight="1" x14ac:dyDescent="0.45">
      <c r="Q42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3" spans="17:17" ht="17.100000000000001" customHeight="1" x14ac:dyDescent="0.45">
      <c r="Q42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4" spans="17:17" ht="17.100000000000001" customHeight="1" x14ac:dyDescent="0.45">
      <c r="Q42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5" spans="17:17" ht="17.100000000000001" customHeight="1" x14ac:dyDescent="0.45">
      <c r="Q42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6" spans="17:17" ht="17.100000000000001" customHeight="1" x14ac:dyDescent="0.45">
      <c r="Q42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7" spans="17:17" ht="17.100000000000001" customHeight="1" x14ac:dyDescent="0.45">
      <c r="Q42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8" spans="17:17" ht="17.100000000000001" customHeight="1" x14ac:dyDescent="0.45">
      <c r="Q42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9" spans="17:17" ht="17.100000000000001" customHeight="1" x14ac:dyDescent="0.45">
      <c r="Q42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0" spans="17:17" ht="17.100000000000001" customHeight="1" x14ac:dyDescent="0.45">
      <c r="Q42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1" spans="17:17" ht="17.100000000000001" customHeight="1" x14ac:dyDescent="0.45">
      <c r="Q42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2" spans="17:17" ht="17.100000000000001" customHeight="1" x14ac:dyDescent="0.45">
      <c r="Q42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3" spans="17:17" ht="17.100000000000001" customHeight="1" x14ac:dyDescent="0.45">
      <c r="Q42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4" spans="17:17" ht="17.100000000000001" customHeight="1" x14ac:dyDescent="0.45">
      <c r="Q42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5" spans="17:17" ht="17.100000000000001" customHeight="1" x14ac:dyDescent="0.45">
      <c r="Q42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6" spans="17:17" ht="17.100000000000001" customHeight="1" x14ac:dyDescent="0.45">
      <c r="Q42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7" spans="17:17" ht="17.100000000000001" customHeight="1" x14ac:dyDescent="0.45">
      <c r="Q42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8" spans="17:17" ht="17.100000000000001" customHeight="1" x14ac:dyDescent="0.45">
      <c r="Q42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9" spans="17:17" ht="17.100000000000001" customHeight="1" x14ac:dyDescent="0.45">
      <c r="Q42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0" spans="17:17" ht="17.100000000000001" customHeight="1" x14ac:dyDescent="0.45">
      <c r="Q42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1" spans="17:17" ht="17.100000000000001" customHeight="1" x14ac:dyDescent="0.45">
      <c r="Q42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2" spans="17:17" ht="17.100000000000001" customHeight="1" x14ac:dyDescent="0.45">
      <c r="Q42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3" spans="17:17" ht="17.100000000000001" customHeight="1" x14ac:dyDescent="0.45">
      <c r="Q42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4" spans="17:17" ht="17.100000000000001" customHeight="1" x14ac:dyDescent="0.45">
      <c r="Q42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5" spans="17:17" ht="17.100000000000001" customHeight="1" x14ac:dyDescent="0.45">
      <c r="Q42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6" spans="17:17" ht="17.100000000000001" customHeight="1" x14ac:dyDescent="0.45">
      <c r="Q42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7" spans="17:17" ht="17.100000000000001" customHeight="1" x14ac:dyDescent="0.45">
      <c r="Q42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8" spans="17:17" ht="17.100000000000001" customHeight="1" x14ac:dyDescent="0.45">
      <c r="Q42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9" spans="17:17" ht="17.100000000000001" customHeight="1" x14ac:dyDescent="0.45">
      <c r="Q42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0" spans="17:17" ht="17.100000000000001" customHeight="1" x14ac:dyDescent="0.45">
      <c r="Q42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1" spans="17:17" ht="17.100000000000001" customHeight="1" x14ac:dyDescent="0.45">
      <c r="Q42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2" spans="17:17" ht="17.100000000000001" customHeight="1" x14ac:dyDescent="0.45">
      <c r="Q42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3" spans="17:17" ht="17.100000000000001" customHeight="1" x14ac:dyDescent="0.45">
      <c r="Q42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4" spans="17:17" ht="17.100000000000001" customHeight="1" x14ac:dyDescent="0.45">
      <c r="Q42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5" spans="17:17" ht="17.100000000000001" customHeight="1" x14ac:dyDescent="0.45">
      <c r="Q42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6" spans="17:17" ht="17.100000000000001" customHeight="1" x14ac:dyDescent="0.45">
      <c r="Q42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7" spans="17:17" ht="17.100000000000001" customHeight="1" x14ac:dyDescent="0.45">
      <c r="Q42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8" spans="17:17" ht="17.100000000000001" customHeight="1" x14ac:dyDescent="0.45">
      <c r="Q42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9" spans="17:17" ht="17.100000000000001" customHeight="1" x14ac:dyDescent="0.45">
      <c r="Q42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0" spans="17:17" ht="17.100000000000001" customHeight="1" x14ac:dyDescent="0.45">
      <c r="Q42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1" spans="17:17" ht="17.100000000000001" customHeight="1" x14ac:dyDescent="0.45">
      <c r="Q42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2" spans="17:17" ht="17.100000000000001" customHeight="1" x14ac:dyDescent="0.45">
      <c r="Q42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3" spans="17:17" ht="17.100000000000001" customHeight="1" x14ac:dyDescent="0.45">
      <c r="Q42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4" spans="17:17" ht="17.100000000000001" customHeight="1" x14ac:dyDescent="0.45">
      <c r="Q42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5" spans="17:17" ht="17.100000000000001" customHeight="1" x14ac:dyDescent="0.45">
      <c r="Q42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6" spans="17:17" ht="17.100000000000001" customHeight="1" x14ac:dyDescent="0.45">
      <c r="Q42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7" spans="17:17" ht="17.100000000000001" customHeight="1" x14ac:dyDescent="0.45">
      <c r="Q42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8" spans="17:17" ht="17.100000000000001" customHeight="1" x14ac:dyDescent="0.45">
      <c r="Q42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9" spans="17:17" ht="17.100000000000001" customHeight="1" x14ac:dyDescent="0.45">
      <c r="Q42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0" spans="17:17" ht="17.100000000000001" customHeight="1" x14ac:dyDescent="0.45">
      <c r="Q42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1" spans="17:17" ht="17.100000000000001" customHeight="1" x14ac:dyDescent="0.45">
      <c r="Q42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2" spans="17:17" ht="17.100000000000001" customHeight="1" x14ac:dyDescent="0.45">
      <c r="Q42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3" spans="17:17" ht="17.100000000000001" customHeight="1" x14ac:dyDescent="0.45">
      <c r="Q42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4" spans="17:17" ht="17.100000000000001" customHeight="1" x14ac:dyDescent="0.45">
      <c r="Q42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5" spans="17:17" ht="17.100000000000001" customHeight="1" x14ac:dyDescent="0.45">
      <c r="Q42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6" spans="17:17" ht="17.100000000000001" customHeight="1" x14ac:dyDescent="0.45">
      <c r="Q42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7" spans="17:17" ht="17.100000000000001" customHeight="1" x14ac:dyDescent="0.45">
      <c r="Q42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8" spans="17:17" ht="17.100000000000001" customHeight="1" x14ac:dyDescent="0.45">
      <c r="Q42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9" spans="17:17" ht="17.100000000000001" customHeight="1" x14ac:dyDescent="0.45">
      <c r="Q42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0" spans="17:17" ht="17.100000000000001" customHeight="1" x14ac:dyDescent="0.45">
      <c r="Q42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1" spans="17:17" ht="17.100000000000001" customHeight="1" x14ac:dyDescent="0.45">
      <c r="Q42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2" spans="17:17" ht="17.100000000000001" customHeight="1" x14ac:dyDescent="0.45">
      <c r="Q42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3" spans="17:17" ht="17.100000000000001" customHeight="1" x14ac:dyDescent="0.45">
      <c r="Q42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4" spans="17:17" ht="17.100000000000001" customHeight="1" x14ac:dyDescent="0.45">
      <c r="Q42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5" spans="17:17" ht="17.100000000000001" customHeight="1" x14ac:dyDescent="0.45">
      <c r="Q42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6" spans="17:17" ht="17.100000000000001" customHeight="1" x14ac:dyDescent="0.45">
      <c r="Q42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7" spans="17:17" ht="17.100000000000001" customHeight="1" x14ac:dyDescent="0.45">
      <c r="Q42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8" spans="17:17" ht="17.100000000000001" customHeight="1" x14ac:dyDescent="0.45">
      <c r="Q42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9" spans="17:17" ht="17.100000000000001" customHeight="1" x14ac:dyDescent="0.45">
      <c r="Q42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0" spans="17:17" ht="17.100000000000001" customHeight="1" x14ac:dyDescent="0.45">
      <c r="Q42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1" spans="17:17" ht="17.100000000000001" customHeight="1" x14ac:dyDescent="0.45">
      <c r="Q42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2" spans="17:17" ht="17.100000000000001" customHeight="1" x14ac:dyDescent="0.45">
      <c r="Q42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3" spans="17:17" ht="17.100000000000001" customHeight="1" x14ac:dyDescent="0.45">
      <c r="Q42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4" spans="17:17" ht="17.100000000000001" customHeight="1" x14ac:dyDescent="0.45">
      <c r="Q42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5" spans="17:17" ht="17.100000000000001" customHeight="1" x14ac:dyDescent="0.45">
      <c r="Q42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6" spans="17:17" ht="17.100000000000001" customHeight="1" x14ac:dyDescent="0.45">
      <c r="Q42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7" spans="17:17" ht="17.100000000000001" customHeight="1" x14ac:dyDescent="0.45">
      <c r="Q42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8" spans="17:17" ht="17.100000000000001" customHeight="1" x14ac:dyDescent="0.45">
      <c r="Q42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9" spans="17:17" ht="17.100000000000001" customHeight="1" x14ac:dyDescent="0.45">
      <c r="Q42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0" spans="17:17" ht="17.100000000000001" customHeight="1" x14ac:dyDescent="0.45">
      <c r="Q42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1" spans="17:17" ht="17.100000000000001" customHeight="1" x14ac:dyDescent="0.45">
      <c r="Q42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2" spans="17:17" ht="17.100000000000001" customHeight="1" x14ac:dyDescent="0.45">
      <c r="Q42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3" spans="17:17" ht="17.100000000000001" customHeight="1" x14ac:dyDescent="0.45">
      <c r="Q42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4" spans="17:17" ht="17.100000000000001" customHeight="1" x14ac:dyDescent="0.45">
      <c r="Q42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5" spans="17:17" ht="17.100000000000001" customHeight="1" x14ac:dyDescent="0.45">
      <c r="Q42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6" spans="17:17" ht="17.100000000000001" customHeight="1" x14ac:dyDescent="0.45">
      <c r="Q42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7" spans="17:17" ht="17.100000000000001" customHeight="1" x14ac:dyDescent="0.45">
      <c r="Q42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8" spans="17:17" ht="17.100000000000001" customHeight="1" x14ac:dyDescent="0.45">
      <c r="Q42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9" spans="17:17" ht="17.100000000000001" customHeight="1" x14ac:dyDescent="0.45">
      <c r="Q42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0" spans="17:17" ht="17.100000000000001" customHeight="1" x14ac:dyDescent="0.45">
      <c r="Q43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1" spans="17:17" ht="17.100000000000001" customHeight="1" x14ac:dyDescent="0.45">
      <c r="Q43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2" spans="17:17" ht="17.100000000000001" customHeight="1" x14ac:dyDescent="0.45">
      <c r="Q43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3" spans="17:17" ht="17.100000000000001" customHeight="1" x14ac:dyDescent="0.45">
      <c r="Q43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4" spans="17:17" ht="17.100000000000001" customHeight="1" x14ac:dyDescent="0.45">
      <c r="Q43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5" spans="17:17" ht="17.100000000000001" customHeight="1" x14ac:dyDescent="0.45">
      <c r="Q43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6" spans="17:17" ht="17.100000000000001" customHeight="1" x14ac:dyDescent="0.45">
      <c r="Q43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7" spans="17:17" ht="17.100000000000001" customHeight="1" x14ac:dyDescent="0.45">
      <c r="Q43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8" spans="17:17" ht="17.100000000000001" customHeight="1" x14ac:dyDescent="0.45">
      <c r="Q43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9" spans="17:17" ht="17.100000000000001" customHeight="1" x14ac:dyDescent="0.45">
      <c r="Q43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0" spans="17:17" ht="17.100000000000001" customHeight="1" x14ac:dyDescent="0.45">
      <c r="Q43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1" spans="17:17" ht="17.100000000000001" customHeight="1" x14ac:dyDescent="0.45">
      <c r="Q43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2" spans="17:17" ht="17.100000000000001" customHeight="1" x14ac:dyDescent="0.45">
      <c r="Q43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3" spans="17:17" ht="17.100000000000001" customHeight="1" x14ac:dyDescent="0.45">
      <c r="Q43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4" spans="17:17" ht="17.100000000000001" customHeight="1" x14ac:dyDescent="0.45">
      <c r="Q43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5" spans="17:17" ht="17.100000000000001" customHeight="1" x14ac:dyDescent="0.45">
      <c r="Q43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6" spans="17:17" ht="17.100000000000001" customHeight="1" x14ac:dyDescent="0.45">
      <c r="Q43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7" spans="17:17" ht="17.100000000000001" customHeight="1" x14ac:dyDescent="0.45">
      <c r="Q43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8" spans="17:17" ht="17.100000000000001" customHeight="1" x14ac:dyDescent="0.45">
      <c r="Q43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9" spans="17:17" ht="17.100000000000001" customHeight="1" x14ac:dyDescent="0.45">
      <c r="Q43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0" spans="17:17" ht="17.100000000000001" customHeight="1" x14ac:dyDescent="0.45">
      <c r="Q43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1" spans="17:17" ht="17.100000000000001" customHeight="1" x14ac:dyDescent="0.45">
      <c r="Q43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2" spans="17:17" ht="17.100000000000001" customHeight="1" x14ac:dyDescent="0.45">
      <c r="Q43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3" spans="17:17" ht="17.100000000000001" customHeight="1" x14ac:dyDescent="0.45">
      <c r="Q43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4" spans="17:17" ht="17.100000000000001" customHeight="1" x14ac:dyDescent="0.45">
      <c r="Q43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5" spans="17:17" ht="17.100000000000001" customHeight="1" x14ac:dyDescent="0.45">
      <c r="Q43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6" spans="17:17" ht="17.100000000000001" customHeight="1" x14ac:dyDescent="0.45">
      <c r="Q43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7" spans="17:17" ht="17.100000000000001" customHeight="1" x14ac:dyDescent="0.45">
      <c r="Q43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8" spans="17:17" ht="17.100000000000001" customHeight="1" x14ac:dyDescent="0.45">
      <c r="Q43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9" spans="17:17" ht="17.100000000000001" customHeight="1" x14ac:dyDescent="0.45">
      <c r="Q43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0" spans="17:17" ht="17.100000000000001" customHeight="1" x14ac:dyDescent="0.45">
      <c r="Q43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1" spans="17:17" ht="17.100000000000001" customHeight="1" x14ac:dyDescent="0.45">
      <c r="Q43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2" spans="17:17" ht="17.100000000000001" customHeight="1" x14ac:dyDescent="0.45">
      <c r="Q43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3" spans="17:17" ht="17.100000000000001" customHeight="1" x14ac:dyDescent="0.45">
      <c r="Q43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4" spans="17:17" ht="17.100000000000001" customHeight="1" x14ac:dyDescent="0.45">
      <c r="Q43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5" spans="17:17" ht="17.100000000000001" customHeight="1" x14ac:dyDescent="0.45">
      <c r="Q43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6" spans="17:17" ht="17.100000000000001" customHeight="1" x14ac:dyDescent="0.45">
      <c r="Q43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7" spans="17:17" ht="17.100000000000001" customHeight="1" x14ac:dyDescent="0.45">
      <c r="Q43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8" spans="17:17" ht="17.100000000000001" customHeight="1" x14ac:dyDescent="0.45">
      <c r="Q43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9" spans="17:17" ht="17.100000000000001" customHeight="1" x14ac:dyDescent="0.45">
      <c r="Q43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0" spans="17:17" ht="17.100000000000001" customHeight="1" x14ac:dyDescent="0.45">
      <c r="Q43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1" spans="17:17" ht="17.100000000000001" customHeight="1" x14ac:dyDescent="0.45">
      <c r="Q43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2" spans="17:17" ht="17.100000000000001" customHeight="1" x14ac:dyDescent="0.45">
      <c r="Q43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3" spans="17:17" ht="17.100000000000001" customHeight="1" x14ac:dyDescent="0.45">
      <c r="Q43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4" spans="17:17" ht="17.100000000000001" customHeight="1" x14ac:dyDescent="0.45">
      <c r="Q43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5" spans="17:17" ht="17.100000000000001" customHeight="1" x14ac:dyDescent="0.45">
      <c r="Q43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6" spans="17:17" ht="17.100000000000001" customHeight="1" x14ac:dyDescent="0.45">
      <c r="Q43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7" spans="17:17" ht="17.100000000000001" customHeight="1" x14ac:dyDescent="0.45">
      <c r="Q43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8" spans="17:17" ht="17.100000000000001" customHeight="1" x14ac:dyDescent="0.45">
      <c r="Q43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9" spans="17:17" ht="17.100000000000001" customHeight="1" x14ac:dyDescent="0.45">
      <c r="Q43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0" spans="17:17" ht="17.100000000000001" customHeight="1" x14ac:dyDescent="0.45">
      <c r="Q43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1" spans="17:17" ht="17.100000000000001" customHeight="1" x14ac:dyDescent="0.45">
      <c r="Q43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2" spans="17:17" ht="17.100000000000001" customHeight="1" x14ac:dyDescent="0.45">
      <c r="Q43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3" spans="17:17" ht="17.100000000000001" customHeight="1" x14ac:dyDescent="0.45">
      <c r="Q43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4" spans="17:17" ht="17.100000000000001" customHeight="1" x14ac:dyDescent="0.45">
      <c r="Q43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5" spans="17:17" ht="17.100000000000001" customHeight="1" x14ac:dyDescent="0.45">
      <c r="Q43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6" spans="17:17" ht="17.100000000000001" customHeight="1" x14ac:dyDescent="0.45">
      <c r="Q43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7" spans="17:17" ht="17.100000000000001" customHeight="1" x14ac:dyDescent="0.45">
      <c r="Q43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8" spans="17:17" ht="17.100000000000001" customHeight="1" x14ac:dyDescent="0.45">
      <c r="Q43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9" spans="17:17" ht="17.100000000000001" customHeight="1" x14ac:dyDescent="0.45">
      <c r="Q43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0" spans="17:17" ht="17.100000000000001" customHeight="1" x14ac:dyDescent="0.45">
      <c r="Q43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1" spans="17:17" ht="17.100000000000001" customHeight="1" x14ac:dyDescent="0.45">
      <c r="Q43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2" spans="17:17" ht="17.100000000000001" customHeight="1" x14ac:dyDescent="0.45">
      <c r="Q43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3" spans="17:17" ht="17.100000000000001" customHeight="1" x14ac:dyDescent="0.45">
      <c r="Q43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4" spans="17:17" ht="17.100000000000001" customHeight="1" x14ac:dyDescent="0.45">
      <c r="Q43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5" spans="17:17" ht="17.100000000000001" customHeight="1" x14ac:dyDescent="0.45">
      <c r="Q43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6" spans="17:17" ht="17.100000000000001" customHeight="1" x14ac:dyDescent="0.45">
      <c r="Q43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7" spans="17:17" ht="17.100000000000001" customHeight="1" x14ac:dyDescent="0.45">
      <c r="Q43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8" spans="17:17" ht="17.100000000000001" customHeight="1" x14ac:dyDescent="0.45">
      <c r="Q43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9" spans="17:17" ht="17.100000000000001" customHeight="1" x14ac:dyDescent="0.45">
      <c r="Q43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0" spans="17:17" ht="17.100000000000001" customHeight="1" x14ac:dyDescent="0.45">
      <c r="Q43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1" spans="17:17" ht="17.100000000000001" customHeight="1" x14ac:dyDescent="0.45">
      <c r="Q43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2" spans="17:17" ht="17.100000000000001" customHeight="1" x14ac:dyDescent="0.45">
      <c r="Q43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3" spans="17:17" ht="17.100000000000001" customHeight="1" x14ac:dyDescent="0.45">
      <c r="Q43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4" spans="17:17" ht="17.100000000000001" customHeight="1" x14ac:dyDescent="0.45">
      <c r="Q43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5" spans="17:17" ht="17.100000000000001" customHeight="1" x14ac:dyDescent="0.45">
      <c r="Q43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6" spans="17:17" ht="17.100000000000001" customHeight="1" x14ac:dyDescent="0.45">
      <c r="Q43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7" spans="17:17" ht="17.100000000000001" customHeight="1" x14ac:dyDescent="0.45">
      <c r="Q43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8" spans="17:17" ht="17.100000000000001" customHeight="1" x14ac:dyDescent="0.45">
      <c r="Q43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9" spans="17:17" ht="17.100000000000001" customHeight="1" x14ac:dyDescent="0.45">
      <c r="Q43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0" spans="17:17" ht="17.100000000000001" customHeight="1" x14ac:dyDescent="0.45">
      <c r="Q43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1" spans="17:17" ht="17.100000000000001" customHeight="1" x14ac:dyDescent="0.45">
      <c r="Q43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2" spans="17:17" ht="17.100000000000001" customHeight="1" x14ac:dyDescent="0.45">
      <c r="Q43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3" spans="17:17" ht="17.100000000000001" customHeight="1" x14ac:dyDescent="0.45">
      <c r="Q43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4" spans="17:17" ht="17.100000000000001" customHeight="1" x14ac:dyDescent="0.45">
      <c r="Q43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5" spans="17:17" ht="17.100000000000001" customHeight="1" x14ac:dyDescent="0.45">
      <c r="Q43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6" spans="17:17" ht="17.100000000000001" customHeight="1" x14ac:dyDescent="0.45">
      <c r="Q43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7" spans="17:17" ht="17.100000000000001" customHeight="1" x14ac:dyDescent="0.45">
      <c r="Q43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8" spans="17:17" ht="17.100000000000001" customHeight="1" x14ac:dyDescent="0.45">
      <c r="Q43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9" spans="17:17" ht="17.100000000000001" customHeight="1" x14ac:dyDescent="0.45">
      <c r="Q43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0" spans="17:17" ht="17.100000000000001" customHeight="1" x14ac:dyDescent="0.45">
      <c r="Q43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1" spans="17:17" ht="17.100000000000001" customHeight="1" x14ac:dyDescent="0.45">
      <c r="Q43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2" spans="17:17" ht="17.100000000000001" customHeight="1" x14ac:dyDescent="0.45">
      <c r="Q43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3" spans="17:17" ht="17.100000000000001" customHeight="1" x14ac:dyDescent="0.45">
      <c r="Q43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4" spans="17:17" ht="17.100000000000001" customHeight="1" x14ac:dyDescent="0.45">
      <c r="Q43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5" spans="17:17" ht="17.100000000000001" customHeight="1" x14ac:dyDescent="0.45">
      <c r="Q43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6" spans="17:17" ht="17.100000000000001" customHeight="1" x14ac:dyDescent="0.45">
      <c r="Q43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7" spans="17:17" ht="17.100000000000001" customHeight="1" x14ac:dyDescent="0.45">
      <c r="Q43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8" spans="17:17" ht="17.100000000000001" customHeight="1" x14ac:dyDescent="0.45">
      <c r="Q43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9" spans="17:17" ht="17.100000000000001" customHeight="1" x14ac:dyDescent="0.45">
      <c r="Q43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0" spans="17:17" ht="17.100000000000001" customHeight="1" x14ac:dyDescent="0.45">
      <c r="Q44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1" spans="17:17" ht="17.100000000000001" customHeight="1" x14ac:dyDescent="0.45">
      <c r="Q44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2" spans="17:17" ht="17.100000000000001" customHeight="1" x14ac:dyDescent="0.45">
      <c r="Q44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3" spans="17:17" ht="17.100000000000001" customHeight="1" x14ac:dyDescent="0.45">
      <c r="Q44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4" spans="17:17" ht="17.100000000000001" customHeight="1" x14ac:dyDescent="0.45">
      <c r="Q44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5" spans="17:17" ht="17.100000000000001" customHeight="1" x14ac:dyDescent="0.45">
      <c r="Q44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6" spans="17:17" ht="17.100000000000001" customHeight="1" x14ac:dyDescent="0.45">
      <c r="Q44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7" spans="17:17" ht="17.100000000000001" customHeight="1" x14ac:dyDescent="0.45">
      <c r="Q44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8" spans="17:17" ht="17.100000000000001" customHeight="1" x14ac:dyDescent="0.45">
      <c r="Q44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9" spans="17:17" ht="17.100000000000001" customHeight="1" x14ac:dyDescent="0.45">
      <c r="Q44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0" spans="17:17" ht="17.100000000000001" customHeight="1" x14ac:dyDescent="0.45">
      <c r="Q44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1" spans="17:17" ht="17.100000000000001" customHeight="1" x14ac:dyDescent="0.45">
      <c r="Q44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2" spans="17:17" ht="17.100000000000001" customHeight="1" x14ac:dyDescent="0.45">
      <c r="Q44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3" spans="17:17" ht="17.100000000000001" customHeight="1" x14ac:dyDescent="0.45">
      <c r="Q44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4" spans="17:17" ht="17.100000000000001" customHeight="1" x14ac:dyDescent="0.45">
      <c r="Q44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5" spans="17:17" ht="17.100000000000001" customHeight="1" x14ac:dyDescent="0.45">
      <c r="Q44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6" spans="17:17" ht="17.100000000000001" customHeight="1" x14ac:dyDescent="0.45">
      <c r="Q44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7" spans="17:17" ht="17.100000000000001" customHeight="1" x14ac:dyDescent="0.45">
      <c r="Q44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8" spans="17:17" ht="17.100000000000001" customHeight="1" x14ac:dyDescent="0.45">
      <c r="Q44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9" spans="17:17" ht="17.100000000000001" customHeight="1" x14ac:dyDescent="0.45">
      <c r="Q44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0" spans="17:17" ht="17.100000000000001" customHeight="1" x14ac:dyDescent="0.45">
      <c r="Q44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1" spans="17:17" ht="17.100000000000001" customHeight="1" x14ac:dyDescent="0.45">
      <c r="Q44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2" spans="17:17" ht="17.100000000000001" customHeight="1" x14ac:dyDescent="0.45">
      <c r="Q44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3" spans="17:17" ht="17.100000000000001" customHeight="1" x14ac:dyDescent="0.45">
      <c r="Q44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4" spans="17:17" ht="17.100000000000001" customHeight="1" x14ac:dyDescent="0.45">
      <c r="Q44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5" spans="17:17" ht="17.100000000000001" customHeight="1" x14ac:dyDescent="0.45">
      <c r="Q44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6" spans="17:17" ht="17.100000000000001" customHeight="1" x14ac:dyDescent="0.45">
      <c r="Q44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7" spans="17:17" ht="17.100000000000001" customHeight="1" x14ac:dyDescent="0.45">
      <c r="Q44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8" spans="17:17" ht="17.100000000000001" customHeight="1" x14ac:dyDescent="0.45">
      <c r="Q44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9" spans="17:17" ht="17.100000000000001" customHeight="1" x14ac:dyDescent="0.45">
      <c r="Q44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0" spans="17:17" ht="17.100000000000001" customHeight="1" x14ac:dyDescent="0.45">
      <c r="Q44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1" spans="17:17" ht="17.100000000000001" customHeight="1" x14ac:dyDescent="0.45">
      <c r="Q44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2" spans="17:17" ht="17.100000000000001" customHeight="1" x14ac:dyDescent="0.45">
      <c r="Q44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3" spans="17:17" ht="17.100000000000001" customHeight="1" x14ac:dyDescent="0.45">
      <c r="Q44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4" spans="17:17" ht="17.100000000000001" customHeight="1" x14ac:dyDescent="0.45">
      <c r="Q44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5" spans="17:17" ht="17.100000000000001" customHeight="1" x14ac:dyDescent="0.45">
      <c r="Q44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6" spans="17:17" ht="17.100000000000001" customHeight="1" x14ac:dyDescent="0.45">
      <c r="Q44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7" spans="17:17" ht="17.100000000000001" customHeight="1" x14ac:dyDescent="0.45">
      <c r="Q44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8" spans="17:17" ht="17.100000000000001" customHeight="1" x14ac:dyDescent="0.45">
      <c r="Q44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9" spans="17:17" ht="17.100000000000001" customHeight="1" x14ac:dyDescent="0.45">
      <c r="Q44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0" spans="17:17" ht="17.100000000000001" customHeight="1" x14ac:dyDescent="0.45">
      <c r="Q44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1" spans="17:17" ht="17.100000000000001" customHeight="1" x14ac:dyDescent="0.45">
      <c r="Q44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2" spans="17:17" ht="17.100000000000001" customHeight="1" x14ac:dyDescent="0.45">
      <c r="Q44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3" spans="17:17" ht="17.100000000000001" customHeight="1" x14ac:dyDescent="0.45">
      <c r="Q44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4" spans="17:17" ht="17.100000000000001" customHeight="1" x14ac:dyDescent="0.45">
      <c r="Q44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5" spans="17:17" ht="17.100000000000001" customHeight="1" x14ac:dyDescent="0.45">
      <c r="Q44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6" spans="17:17" ht="17.100000000000001" customHeight="1" x14ac:dyDescent="0.45">
      <c r="Q44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7" spans="17:17" ht="17.100000000000001" customHeight="1" x14ac:dyDescent="0.45">
      <c r="Q44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8" spans="17:17" ht="17.100000000000001" customHeight="1" x14ac:dyDescent="0.45">
      <c r="Q44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9" spans="17:17" ht="17.100000000000001" customHeight="1" x14ac:dyDescent="0.45">
      <c r="Q44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0" spans="17:17" ht="17.100000000000001" customHeight="1" x14ac:dyDescent="0.45">
      <c r="Q44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1" spans="17:17" ht="17.100000000000001" customHeight="1" x14ac:dyDescent="0.45">
      <c r="Q44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2" spans="17:17" ht="17.100000000000001" customHeight="1" x14ac:dyDescent="0.45">
      <c r="Q44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3" spans="17:17" ht="17.100000000000001" customHeight="1" x14ac:dyDescent="0.45">
      <c r="Q44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4" spans="17:17" ht="17.100000000000001" customHeight="1" x14ac:dyDescent="0.45">
      <c r="Q44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5" spans="17:17" ht="17.100000000000001" customHeight="1" x14ac:dyDescent="0.45">
      <c r="Q44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6" spans="17:17" ht="17.100000000000001" customHeight="1" x14ac:dyDescent="0.45">
      <c r="Q44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7" spans="17:17" ht="17.100000000000001" customHeight="1" x14ac:dyDescent="0.45">
      <c r="Q44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8" spans="17:17" ht="17.100000000000001" customHeight="1" x14ac:dyDescent="0.45">
      <c r="Q44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9" spans="17:17" ht="17.100000000000001" customHeight="1" x14ac:dyDescent="0.45">
      <c r="Q44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0" spans="17:17" ht="17.100000000000001" customHeight="1" x14ac:dyDescent="0.45">
      <c r="Q44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1" spans="17:17" ht="17.100000000000001" customHeight="1" x14ac:dyDescent="0.45">
      <c r="Q44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2" spans="17:17" ht="17.100000000000001" customHeight="1" x14ac:dyDescent="0.45">
      <c r="Q44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3" spans="17:17" ht="17.100000000000001" customHeight="1" x14ac:dyDescent="0.45">
      <c r="Q44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4" spans="17:17" ht="17.100000000000001" customHeight="1" x14ac:dyDescent="0.45">
      <c r="Q44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5" spans="17:17" ht="17.100000000000001" customHeight="1" x14ac:dyDescent="0.45">
      <c r="Q44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6" spans="17:17" ht="17.100000000000001" customHeight="1" x14ac:dyDescent="0.45">
      <c r="Q44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7" spans="17:17" ht="17.100000000000001" customHeight="1" x14ac:dyDescent="0.45">
      <c r="Q44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8" spans="17:17" ht="17.100000000000001" customHeight="1" x14ac:dyDescent="0.45">
      <c r="Q44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9" spans="17:17" ht="17.100000000000001" customHeight="1" x14ac:dyDescent="0.45">
      <c r="Q44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0" spans="17:17" ht="17.100000000000001" customHeight="1" x14ac:dyDescent="0.45">
      <c r="Q44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1" spans="17:17" ht="17.100000000000001" customHeight="1" x14ac:dyDescent="0.45">
      <c r="Q44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2" spans="17:17" ht="17.100000000000001" customHeight="1" x14ac:dyDescent="0.45">
      <c r="Q44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3" spans="17:17" ht="17.100000000000001" customHeight="1" x14ac:dyDescent="0.45">
      <c r="Q44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4" spans="17:17" ht="17.100000000000001" customHeight="1" x14ac:dyDescent="0.45">
      <c r="Q44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5" spans="17:17" ht="17.100000000000001" customHeight="1" x14ac:dyDescent="0.45">
      <c r="Q44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6" spans="17:17" ht="17.100000000000001" customHeight="1" x14ac:dyDescent="0.45">
      <c r="Q44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7" spans="17:17" ht="17.100000000000001" customHeight="1" x14ac:dyDescent="0.45">
      <c r="Q44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8" spans="17:17" ht="17.100000000000001" customHeight="1" x14ac:dyDescent="0.45">
      <c r="Q44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9" spans="17:17" ht="17.100000000000001" customHeight="1" x14ac:dyDescent="0.45">
      <c r="Q44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0" spans="17:17" ht="17.100000000000001" customHeight="1" x14ac:dyDescent="0.45">
      <c r="Q44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1" spans="17:17" ht="17.100000000000001" customHeight="1" x14ac:dyDescent="0.45">
      <c r="Q44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2" spans="17:17" ht="17.100000000000001" customHeight="1" x14ac:dyDescent="0.45">
      <c r="Q44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3" spans="17:17" ht="17.100000000000001" customHeight="1" x14ac:dyDescent="0.45">
      <c r="Q44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4" spans="17:17" ht="17.100000000000001" customHeight="1" x14ac:dyDescent="0.45">
      <c r="Q44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5" spans="17:17" ht="17.100000000000001" customHeight="1" x14ac:dyDescent="0.45">
      <c r="Q44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6" spans="17:17" ht="17.100000000000001" customHeight="1" x14ac:dyDescent="0.45">
      <c r="Q44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7" spans="17:17" ht="17.100000000000001" customHeight="1" x14ac:dyDescent="0.45">
      <c r="Q44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8" spans="17:17" ht="17.100000000000001" customHeight="1" x14ac:dyDescent="0.45">
      <c r="Q44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9" spans="17:17" ht="17.100000000000001" customHeight="1" x14ac:dyDescent="0.45">
      <c r="Q44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0" spans="17:17" ht="17.100000000000001" customHeight="1" x14ac:dyDescent="0.45">
      <c r="Q44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1" spans="17:17" ht="17.100000000000001" customHeight="1" x14ac:dyDescent="0.45">
      <c r="Q44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2" spans="17:17" ht="17.100000000000001" customHeight="1" x14ac:dyDescent="0.45">
      <c r="Q44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3" spans="17:17" ht="17.100000000000001" customHeight="1" x14ac:dyDescent="0.45">
      <c r="Q44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4" spans="17:17" ht="17.100000000000001" customHeight="1" x14ac:dyDescent="0.45">
      <c r="Q44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5" spans="17:17" ht="17.100000000000001" customHeight="1" x14ac:dyDescent="0.45">
      <c r="Q44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6" spans="17:17" ht="17.100000000000001" customHeight="1" x14ac:dyDescent="0.45">
      <c r="Q44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7" spans="17:17" ht="17.100000000000001" customHeight="1" x14ac:dyDescent="0.45">
      <c r="Q44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8" spans="17:17" ht="17.100000000000001" customHeight="1" x14ac:dyDescent="0.45">
      <c r="Q44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9" spans="17:17" ht="17.100000000000001" customHeight="1" x14ac:dyDescent="0.45">
      <c r="Q44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0" spans="17:17" ht="17.100000000000001" customHeight="1" x14ac:dyDescent="0.45">
      <c r="Q45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1" spans="17:17" ht="17.100000000000001" customHeight="1" x14ac:dyDescent="0.45">
      <c r="Q45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2" spans="17:17" ht="17.100000000000001" customHeight="1" x14ac:dyDescent="0.45">
      <c r="Q45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3" spans="17:17" ht="17.100000000000001" customHeight="1" x14ac:dyDescent="0.45">
      <c r="Q45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4" spans="17:17" ht="17.100000000000001" customHeight="1" x14ac:dyDescent="0.45">
      <c r="Q45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5" spans="17:17" ht="17.100000000000001" customHeight="1" x14ac:dyDescent="0.45">
      <c r="Q45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6" spans="17:17" ht="17.100000000000001" customHeight="1" x14ac:dyDescent="0.45">
      <c r="Q45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7" spans="17:17" ht="17.100000000000001" customHeight="1" x14ac:dyDescent="0.45">
      <c r="Q45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8" spans="17:17" ht="17.100000000000001" customHeight="1" x14ac:dyDescent="0.45">
      <c r="Q45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9" spans="17:17" ht="17.100000000000001" customHeight="1" x14ac:dyDescent="0.45">
      <c r="Q45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0" spans="17:17" ht="17.100000000000001" customHeight="1" x14ac:dyDescent="0.45">
      <c r="Q45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1" spans="17:17" ht="17.100000000000001" customHeight="1" x14ac:dyDescent="0.45">
      <c r="Q45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2" spans="17:17" ht="17.100000000000001" customHeight="1" x14ac:dyDescent="0.45">
      <c r="Q45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3" spans="17:17" ht="17.100000000000001" customHeight="1" x14ac:dyDescent="0.45">
      <c r="Q45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4" spans="17:17" ht="17.100000000000001" customHeight="1" x14ac:dyDescent="0.45">
      <c r="Q45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5" spans="17:17" ht="17.100000000000001" customHeight="1" x14ac:dyDescent="0.45">
      <c r="Q45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6" spans="17:17" ht="17.100000000000001" customHeight="1" x14ac:dyDescent="0.45">
      <c r="Q45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7" spans="17:17" ht="17.100000000000001" customHeight="1" x14ac:dyDescent="0.45">
      <c r="Q45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8" spans="17:17" ht="17.100000000000001" customHeight="1" x14ac:dyDescent="0.45">
      <c r="Q45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9" spans="17:17" ht="17.100000000000001" customHeight="1" x14ac:dyDescent="0.45">
      <c r="Q45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0" spans="17:17" ht="17.100000000000001" customHeight="1" x14ac:dyDescent="0.45">
      <c r="Q45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1" spans="17:17" ht="17.100000000000001" customHeight="1" x14ac:dyDescent="0.45">
      <c r="Q45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2" spans="17:17" ht="17.100000000000001" customHeight="1" x14ac:dyDescent="0.45">
      <c r="Q45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3" spans="17:17" ht="17.100000000000001" customHeight="1" x14ac:dyDescent="0.45">
      <c r="Q45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4" spans="17:17" ht="17.100000000000001" customHeight="1" x14ac:dyDescent="0.45">
      <c r="Q45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5" spans="17:17" ht="17.100000000000001" customHeight="1" x14ac:dyDescent="0.45">
      <c r="Q45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6" spans="17:17" ht="17.100000000000001" customHeight="1" x14ac:dyDescent="0.45">
      <c r="Q45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7" spans="17:17" ht="17.100000000000001" customHeight="1" x14ac:dyDescent="0.45">
      <c r="Q45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8" spans="17:17" ht="17.100000000000001" customHeight="1" x14ac:dyDescent="0.45">
      <c r="Q45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9" spans="17:17" ht="17.100000000000001" customHeight="1" x14ac:dyDescent="0.45">
      <c r="Q45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0" spans="17:17" ht="17.100000000000001" customHeight="1" x14ac:dyDescent="0.45">
      <c r="Q45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1" spans="17:17" ht="17.100000000000001" customHeight="1" x14ac:dyDescent="0.45">
      <c r="Q45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2" spans="17:17" ht="17.100000000000001" customHeight="1" x14ac:dyDescent="0.45">
      <c r="Q45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3" spans="17:17" ht="17.100000000000001" customHeight="1" x14ac:dyDescent="0.45">
      <c r="Q45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4" spans="17:17" ht="17.100000000000001" customHeight="1" x14ac:dyDescent="0.45">
      <c r="Q45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5" spans="17:17" ht="17.100000000000001" customHeight="1" x14ac:dyDescent="0.45">
      <c r="Q45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6" spans="17:17" ht="17.100000000000001" customHeight="1" x14ac:dyDescent="0.45">
      <c r="Q45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7" spans="17:17" ht="17.100000000000001" customHeight="1" x14ac:dyDescent="0.45">
      <c r="Q45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8" spans="17:17" ht="17.100000000000001" customHeight="1" x14ac:dyDescent="0.45">
      <c r="Q45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9" spans="17:17" ht="17.100000000000001" customHeight="1" x14ac:dyDescent="0.45">
      <c r="Q45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0" spans="17:17" ht="17.100000000000001" customHeight="1" x14ac:dyDescent="0.45">
      <c r="Q45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1" spans="17:17" ht="17.100000000000001" customHeight="1" x14ac:dyDescent="0.45">
      <c r="Q45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2" spans="17:17" ht="17.100000000000001" customHeight="1" x14ac:dyDescent="0.45">
      <c r="Q45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3" spans="17:17" ht="17.100000000000001" customHeight="1" x14ac:dyDescent="0.45">
      <c r="Q45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4" spans="17:17" ht="17.100000000000001" customHeight="1" x14ac:dyDescent="0.45">
      <c r="Q45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5" spans="17:17" ht="17.100000000000001" customHeight="1" x14ac:dyDescent="0.45">
      <c r="Q45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6" spans="17:17" ht="17.100000000000001" customHeight="1" x14ac:dyDescent="0.45">
      <c r="Q45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7" spans="17:17" ht="17.100000000000001" customHeight="1" x14ac:dyDescent="0.45">
      <c r="Q45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8" spans="17:17" ht="17.100000000000001" customHeight="1" x14ac:dyDescent="0.45">
      <c r="Q45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9" spans="17:17" ht="17.100000000000001" customHeight="1" x14ac:dyDescent="0.45">
      <c r="Q45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0" spans="17:17" ht="17.100000000000001" customHeight="1" x14ac:dyDescent="0.45">
      <c r="Q45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1" spans="17:17" ht="17.100000000000001" customHeight="1" x14ac:dyDescent="0.45">
      <c r="Q45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2" spans="17:17" ht="17.100000000000001" customHeight="1" x14ac:dyDescent="0.45">
      <c r="Q45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3" spans="17:17" ht="17.100000000000001" customHeight="1" x14ac:dyDescent="0.45">
      <c r="Q45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4" spans="17:17" ht="17.100000000000001" customHeight="1" x14ac:dyDescent="0.45">
      <c r="Q45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5" spans="17:17" ht="17.100000000000001" customHeight="1" x14ac:dyDescent="0.45">
      <c r="Q45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6" spans="17:17" ht="17.100000000000001" customHeight="1" x14ac:dyDescent="0.45">
      <c r="Q45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7" spans="17:17" ht="17.100000000000001" customHeight="1" x14ac:dyDescent="0.45">
      <c r="Q45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8" spans="17:17" ht="17.100000000000001" customHeight="1" x14ac:dyDescent="0.45">
      <c r="Q45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9" spans="17:17" ht="17.100000000000001" customHeight="1" x14ac:dyDescent="0.45">
      <c r="Q45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0" spans="17:17" ht="17.100000000000001" customHeight="1" x14ac:dyDescent="0.45">
      <c r="Q45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1" spans="17:17" ht="17.100000000000001" customHeight="1" x14ac:dyDescent="0.45">
      <c r="Q45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2" spans="17:17" ht="17.100000000000001" customHeight="1" x14ac:dyDescent="0.45">
      <c r="Q45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3" spans="17:17" ht="17.100000000000001" customHeight="1" x14ac:dyDescent="0.45">
      <c r="Q45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4" spans="17:17" ht="17.100000000000001" customHeight="1" x14ac:dyDescent="0.45">
      <c r="Q45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5" spans="17:17" ht="17.100000000000001" customHeight="1" x14ac:dyDescent="0.45">
      <c r="Q45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6" spans="17:17" ht="17.100000000000001" customHeight="1" x14ac:dyDescent="0.45">
      <c r="Q45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7" spans="17:17" ht="17.100000000000001" customHeight="1" x14ac:dyDescent="0.45">
      <c r="Q45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8" spans="17:17" ht="17.100000000000001" customHeight="1" x14ac:dyDescent="0.45">
      <c r="Q45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9" spans="17:17" ht="17.100000000000001" customHeight="1" x14ac:dyDescent="0.45">
      <c r="Q45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0" spans="17:17" ht="17.100000000000001" customHeight="1" x14ac:dyDescent="0.45">
      <c r="Q45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1" spans="17:17" ht="17.100000000000001" customHeight="1" x14ac:dyDescent="0.45">
      <c r="Q45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2" spans="17:17" ht="17.100000000000001" customHeight="1" x14ac:dyDescent="0.45">
      <c r="Q45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3" spans="17:17" ht="17.100000000000001" customHeight="1" x14ac:dyDescent="0.45">
      <c r="Q45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4" spans="17:17" ht="17.100000000000001" customHeight="1" x14ac:dyDescent="0.45">
      <c r="Q45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5" spans="17:17" ht="17.100000000000001" customHeight="1" x14ac:dyDescent="0.45">
      <c r="Q45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6" spans="17:17" ht="17.100000000000001" customHeight="1" x14ac:dyDescent="0.45">
      <c r="Q45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7" spans="17:17" ht="17.100000000000001" customHeight="1" x14ac:dyDescent="0.45">
      <c r="Q45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8" spans="17:17" ht="17.100000000000001" customHeight="1" x14ac:dyDescent="0.45">
      <c r="Q45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9" spans="17:17" ht="17.100000000000001" customHeight="1" x14ac:dyDescent="0.45">
      <c r="Q45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0" spans="17:17" ht="17.100000000000001" customHeight="1" x14ac:dyDescent="0.45">
      <c r="Q45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1" spans="17:17" ht="17.100000000000001" customHeight="1" x14ac:dyDescent="0.45">
      <c r="Q45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2" spans="17:17" ht="17.100000000000001" customHeight="1" x14ac:dyDescent="0.45">
      <c r="Q45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3" spans="17:17" ht="17.100000000000001" customHeight="1" x14ac:dyDescent="0.45">
      <c r="Q45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4" spans="17:17" ht="17.100000000000001" customHeight="1" x14ac:dyDescent="0.45">
      <c r="Q45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5" spans="17:17" ht="17.100000000000001" customHeight="1" x14ac:dyDescent="0.45">
      <c r="Q45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6" spans="17:17" ht="17.100000000000001" customHeight="1" x14ac:dyDescent="0.45">
      <c r="Q45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7" spans="17:17" ht="17.100000000000001" customHeight="1" x14ac:dyDescent="0.45">
      <c r="Q45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8" spans="17:17" ht="17.100000000000001" customHeight="1" x14ac:dyDescent="0.45">
      <c r="Q45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9" spans="17:17" ht="17.100000000000001" customHeight="1" x14ac:dyDescent="0.45">
      <c r="Q45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0" spans="17:17" ht="17.100000000000001" customHeight="1" x14ac:dyDescent="0.45">
      <c r="Q45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1" spans="17:17" ht="17.100000000000001" customHeight="1" x14ac:dyDescent="0.45">
      <c r="Q45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2" spans="17:17" ht="17.100000000000001" customHeight="1" x14ac:dyDescent="0.45">
      <c r="Q45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3" spans="17:17" ht="17.100000000000001" customHeight="1" x14ac:dyDescent="0.45">
      <c r="Q45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4" spans="17:17" ht="17.100000000000001" customHeight="1" x14ac:dyDescent="0.45">
      <c r="Q45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5" spans="17:17" ht="17.100000000000001" customHeight="1" x14ac:dyDescent="0.45">
      <c r="Q45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6" spans="17:17" ht="17.100000000000001" customHeight="1" x14ac:dyDescent="0.45">
      <c r="Q45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7" spans="17:17" ht="17.100000000000001" customHeight="1" x14ac:dyDescent="0.45">
      <c r="Q45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8" spans="17:17" ht="17.100000000000001" customHeight="1" x14ac:dyDescent="0.45">
      <c r="Q45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9" spans="17:17" ht="17.100000000000001" customHeight="1" x14ac:dyDescent="0.45">
      <c r="Q45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0" spans="17:17" ht="17.100000000000001" customHeight="1" x14ac:dyDescent="0.45">
      <c r="Q46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1" spans="17:17" ht="17.100000000000001" customHeight="1" x14ac:dyDescent="0.45">
      <c r="Q46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2" spans="17:17" ht="17.100000000000001" customHeight="1" x14ac:dyDescent="0.45">
      <c r="Q46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3" spans="17:17" ht="17.100000000000001" customHeight="1" x14ac:dyDescent="0.45">
      <c r="Q46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4" spans="17:17" ht="17.100000000000001" customHeight="1" x14ac:dyDescent="0.45">
      <c r="Q46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5" spans="17:17" ht="17.100000000000001" customHeight="1" x14ac:dyDescent="0.45">
      <c r="Q46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6" spans="17:17" ht="17.100000000000001" customHeight="1" x14ac:dyDescent="0.45">
      <c r="Q46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7" spans="17:17" ht="17.100000000000001" customHeight="1" x14ac:dyDescent="0.45">
      <c r="Q46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8" spans="17:17" ht="17.100000000000001" customHeight="1" x14ac:dyDescent="0.45">
      <c r="Q46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9" spans="17:17" ht="17.100000000000001" customHeight="1" x14ac:dyDescent="0.45">
      <c r="Q46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0" spans="17:17" ht="17.100000000000001" customHeight="1" x14ac:dyDescent="0.45">
      <c r="Q46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1" spans="17:17" ht="17.100000000000001" customHeight="1" x14ac:dyDescent="0.45">
      <c r="Q46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2" spans="17:17" ht="17.100000000000001" customHeight="1" x14ac:dyDescent="0.45">
      <c r="Q46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3" spans="17:17" ht="17.100000000000001" customHeight="1" x14ac:dyDescent="0.45">
      <c r="Q46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4" spans="17:17" ht="17.100000000000001" customHeight="1" x14ac:dyDescent="0.45">
      <c r="Q46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5" spans="17:17" ht="17.100000000000001" customHeight="1" x14ac:dyDescent="0.45">
      <c r="Q46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6" spans="17:17" ht="17.100000000000001" customHeight="1" x14ac:dyDescent="0.45">
      <c r="Q46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7" spans="17:17" ht="17.100000000000001" customHeight="1" x14ac:dyDescent="0.45">
      <c r="Q46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8" spans="17:17" ht="17.100000000000001" customHeight="1" x14ac:dyDescent="0.45">
      <c r="Q46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9" spans="17:17" ht="17.100000000000001" customHeight="1" x14ac:dyDescent="0.45">
      <c r="Q46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0" spans="17:17" ht="17.100000000000001" customHeight="1" x14ac:dyDescent="0.45">
      <c r="Q46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1" spans="17:17" ht="17.100000000000001" customHeight="1" x14ac:dyDescent="0.45">
      <c r="Q46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2" spans="17:17" ht="17.100000000000001" customHeight="1" x14ac:dyDescent="0.45">
      <c r="Q46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3" spans="17:17" ht="17.100000000000001" customHeight="1" x14ac:dyDescent="0.45">
      <c r="Q46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4" spans="17:17" ht="17.100000000000001" customHeight="1" x14ac:dyDescent="0.45">
      <c r="Q46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5" spans="17:17" ht="17.100000000000001" customHeight="1" x14ac:dyDescent="0.45">
      <c r="Q46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6" spans="17:17" ht="17.100000000000001" customHeight="1" x14ac:dyDescent="0.45">
      <c r="Q46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7" spans="17:17" ht="17.100000000000001" customHeight="1" x14ac:dyDescent="0.45">
      <c r="Q46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8" spans="17:17" ht="17.100000000000001" customHeight="1" x14ac:dyDescent="0.45">
      <c r="Q46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9" spans="17:17" ht="17.100000000000001" customHeight="1" x14ac:dyDescent="0.45">
      <c r="Q46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0" spans="17:17" ht="17.100000000000001" customHeight="1" x14ac:dyDescent="0.45">
      <c r="Q46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1" spans="17:17" ht="17.100000000000001" customHeight="1" x14ac:dyDescent="0.45">
      <c r="Q46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2" spans="17:17" ht="17.100000000000001" customHeight="1" x14ac:dyDescent="0.45">
      <c r="Q46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3" spans="17:17" ht="17.100000000000001" customHeight="1" x14ac:dyDescent="0.45">
      <c r="Q46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4" spans="17:17" ht="17.100000000000001" customHeight="1" x14ac:dyDescent="0.45">
      <c r="Q46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5" spans="17:17" ht="17.100000000000001" customHeight="1" x14ac:dyDescent="0.45">
      <c r="Q46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6" spans="17:17" ht="17.100000000000001" customHeight="1" x14ac:dyDescent="0.45">
      <c r="Q46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7" spans="17:17" ht="17.100000000000001" customHeight="1" x14ac:dyDescent="0.45">
      <c r="Q46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8" spans="17:17" ht="17.100000000000001" customHeight="1" x14ac:dyDescent="0.45">
      <c r="Q46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9" spans="17:17" ht="17.100000000000001" customHeight="1" x14ac:dyDescent="0.45">
      <c r="Q46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0" spans="17:17" ht="17.100000000000001" customHeight="1" x14ac:dyDescent="0.45">
      <c r="Q46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1" spans="17:17" ht="17.100000000000001" customHeight="1" x14ac:dyDescent="0.45">
      <c r="Q46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2" spans="17:17" ht="17.100000000000001" customHeight="1" x14ac:dyDescent="0.45">
      <c r="Q46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3" spans="17:17" ht="17.100000000000001" customHeight="1" x14ac:dyDescent="0.45">
      <c r="Q46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4" spans="17:17" ht="17.100000000000001" customHeight="1" x14ac:dyDescent="0.45">
      <c r="Q46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5" spans="17:17" ht="17.100000000000001" customHeight="1" x14ac:dyDescent="0.45">
      <c r="Q46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6" spans="17:17" ht="17.100000000000001" customHeight="1" x14ac:dyDescent="0.45">
      <c r="Q46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7" spans="17:17" ht="17.100000000000001" customHeight="1" x14ac:dyDescent="0.45">
      <c r="Q46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8" spans="17:17" ht="17.100000000000001" customHeight="1" x14ac:dyDescent="0.45">
      <c r="Q46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9" spans="17:17" ht="17.100000000000001" customHeight="1" x14ac:dyDescent="0.45">
      <c r="Q46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0" spans="17:17" ht="17.100000000000001" customHeight="1" x14ac:dyDescent="0.45">
      <c r="Q46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1" spans="17:17" ht="17.100000000000001" customHeight="1" x14ac:dyDescent="0.45">
      <c r="Q46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2" spans="17:17" ht="17.100000000000001" customHeight="1" x14ac:dyDescent="0.45">
      <c r="Q46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3" spans="17:17" ht="17.100000000000001" customHeight="1" x14ac:dyDescent="0.45">
      <c r="Q46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4" spans="17:17" ht="17.100000000000001" customHeight="1" x14ac:dyDescent="0.45">
      <c r="Q46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5" spans="17:17" ht="17.100000000000001" customHeight="1" x14ac:dyDescent="0.45">
      <c r="Q46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6" spans="17:17" ht="17.100000000000001" customHeight="1" x14ac:dyDescent="0.45">
      <c r="Q46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7" spans="17:17" ht="17.100000000000001" customHeight="1" x14ac:dyDescent="0.45">
      <c r="Q46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8" spans="17:17" ht="17.100000000000001" customHeight="1" x14ac:dyDescent="0.45">
      <c r="Q46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9" spans="17:17" ht="17.100000000000001" customHeight="1" x14ac:dyDescent="0.45">
      <c r="Q46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0" spans="17:17" ht="17.100000000000001" customHeight="1" x14ac:dyDescent="0.45">
      <c r="Q46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1" spans="17:17" ht="17.100000000000001" customHeight="1" x14ac:dyDescent="0.45">
      <c r="Q46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2" spans="17:17" ht="17.100000000000001" customHeight="1" x14ac:dyDescent="0.45">
      <c r="Q46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3" spans="17:17" ht="17.100000000000001" customHeight="1" x14ac:dyDescent="0.45">
      <c r="Q46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4" spans="17:17" ht="17.100000000000001" customHeight="1" x14ac:dyDescent="0.45">
      <c r="Q46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5" spans="17:17" ht="17.100000000000001" customHeight="1" x14ac:dyDescent="0.45">
      <c r="Q46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6" spans="17:17" ht="17.100000000000001" customHeight="1" x14ac:dyDescent="0.45">
      <c r="Q46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7" spans="17:17" ht="17.100000000000001" customHeight="1" x14ac:dyDescent="0.45">
      <c r="Q46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8" spans="17:17" ht="17.100000000000001" customHeight="1" x14ac:dyDescent="0.45">
      <c r="Q46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9" spans="17:17" ht="17.100000000000001" customHeight="1" x14ac:dyDescent="0.45">
      <c r="Q46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0" spans="17:17" ht="17.100000000000001" customHeight="1" x14ac:dyDescent="0.45">
      <c r="Q46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1" spans="17:17" ht="17.100000000000001" customHeight="1" x14ac:dyDescent="0.45">
      <c r="Q46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2" spans="17:17" ht="17.100000000000001" customHeight="1" x14ac:dyDescent="0.45">
      <c r="Q46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3" spans="17:17" ht="17.100000000000001" customHeight="1" x14ac:dyDescent="0.45">
      <c r="Q46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4" spans="17:17" ht="17.100000000000001" customHeight="1" x14ac:dyDescent="0.45">
      <c r="Q46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5" spans="17:17" ht="17.100000000000001" customHeight="1" x14ac:dyDescent="0.45">
      <c r="Q46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6" spans="17:17" ht="17.100000000000001" customHeight="1" x14ac:dyDescent="0.45">
      <c r="Q46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7" spans="17:17" ht="17.100000000000001" customHeight="1" x14ac:dyDescent="0.45">
      <c r="Q46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8" spans="17:17" ht="17.100000000000001" customHeight="1" x14ac:dyDescent="0.45">
      <c r="Q46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9" spans="17:17" ht="17.100000000000001" customHeight="1" x14ac:dyDescent="0.45">
      <c r="Q46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0" spans="17:17" ht="17.100000000000001" customHeight="1" x14ac:dyDescent="0.45">
      <c r="Q46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1" spans="17:17" ht="17.100000000000001" customHeight="1" x14ac:dyDescent="0.45">
      <c r="Q46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2" spans="17:17" ht="17.100000000000001" customHeight="1" x14ac:dyDescent="0.45">
      <c r="Q46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3" spans="17:17" ht="17.100000000000001" customHeight="1" x14ac:dyDescent="0.45">
      <c r="Q46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4" spans="17:17" ht="17.100000000000001" customHeight="1" x14ac:dyDescent="0.45">
      <c r="Q46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5" spans="17:17" ht="17.100000000000001" customHeight="1" x14ac:dyDescent="0.45">
      <c r="Q46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6" spans="17:17" ht="17.100000000000001" customHeight="1" x14ac:dyDescent="0.45">
      <c r="Q46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7" spans="17:17" ht="17.100000000000001" customHeight="1" x14ac:dyDescent="0.45">
      <c r="Q46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8" spans="17:17" ht="17.100000000000001" customHeight="1" x14ac:dyDescent="0.45">
      <c r="Q46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9" spans="17:17" ht="17.100000000000001" customHeight="1" x14ac:dyDescent="0.45">
      <c r="Q46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0" spans="17:17" ht="17.100000000000001" customHeight="1" x14ac:dyDescent="0.45">
      <c r="Q46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1" spans="17:17" ht="17.100000000000001" customHeight="1" x14ac:dyDescent="0.45">
      <c r="Q46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2" spans="17:17" ht="17.100000000000001" customHeight="1" x14ac:dyDescent="0.45">
      <c r="Q46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3" spans="17:17" ht="17.100000000000001" customHeight="1" x14ac:dyDescent="0.45">
      <c r="Q46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4" spans="17:17" ht="17.100000000000001" customHeight="1" x14ac:dyDescent="0.45">
      <c r="Q46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5" spans="17:17" ht="17.100000000000001" customHeight="1" x14ac:dyDescent="0.45">
      <c r="Q46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6" spans="17:17" ht="17.100000000000001" customHeight="1" x14ac:dyDescent="0.45">
      <c r="Q46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7" spans="17:17" ht="17.100000000000001" customHeight="1" x14ac:dyDescent="0.45">
      <c r="Q46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8" spans="17:17" ht="17.100000000000001" customHeight="1" x14ac:dyDescent="0.45">
      <c r="Q46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9" spans="17:17" ht="17.100000000000001" customHeight="1" x14ac:dyDescent="0.45">
      <c r="Q46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0" spans="17:17" ht="17.100000000000001" customHeight="1" x14ac:dyDescent="0.45">
      <c r="Q47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1" spans="17:17" ht="17.100000000000001" customHeight="1" x14ac:dyDescent="0.45">
      <c r="Q47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2" spans="17:17" ht="17.100000000000001" customHeight="1" x14ac:dyDescent="0.45">
      <c r="Q47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3" spans="17:17" ht="17.100000000000001" customHeight="1" x14ac:dyDescent="0.45">
      <c r="Q47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4" spans="17:17" ht="17.100000000000001" customHeight="1" x14ac:dyDescent="0.45">
      <c r="Q47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5" spans="17:17" ht="17.100000000000001" customHeight="1" x14ac:dyDescent="0.45">
      <c r="Q47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6" spans="17:17" ht="17.100000000000001" customHeight="1" x14ac:dyDescent="0.45">
      <c r="Q47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7" spans="17:17" ht="17.100000000000001" customHeight="1" x14ac:dyDescent="0.45">
      <c r="Q47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8" spans="17:17" ht="17.100000000000001" customHeight="1" x14ac:dyDescent="0.45">
      <c r="Q47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9" spans="17:17" ht="17.100000000000001" customHeight="1" x14ac:dyDescent="0.45">
      <c r="Q47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0" spans="17:17" ht="17.100000000000001" customHeight="1" x14ac:dyDescent="0.45">
      <c r="Q47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1" spans="17:17" ht="17.100000000000001" customHeight="1" x14ac:dyDescent="0.45">
      <c r="Q47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2" spans="17:17" ht="17.100000000000001" customHeight="1" x14ac:dyDescent="0.45">
      <c r="Q47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3" spans="17:17" ht="17.100000000000001" customHeight="1" x14ac:dyDescent="0.45">
      <c r="Q47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4" spans="17:17" ht="17.100000000000001" customHeight="1" x14ac:dyDescent="0.45">
      <c r="Q47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5" spans="17:17" ht="17.100000000000001" customHeight="1" x14ac:dyDescent="0.45">
      <c r="Q47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6" spans="17:17" ht="17.100000000000001" customHeight="1" x14ac:dyDescent="0.45">
      <c r="Q47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7" spans="17:17" ht="17.100000000000001" customHeight="1" x14ac:dyDescent="0.45">
      <c r="Q47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8" spans="17:17" ht="17.100000000000001" customHeight="1" x14ac:dyDescent="0.45">
      <c r="Q47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9" spans="17:17" ht="17.100000000000001" customHeight="1" x14ac:dyDescent="0.45">
      <c r="Q47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0" spans="17:17" ht="17.100000000000001" customHeight="1" x14ac:dyDescent="0.45">
      <c r="Q47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1" spans="17:17" ht="17.100000000000001" customHeight="1" x14ac:dyDescent="0.45">
      <c r="Q47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2" spans="17:17" ht="17.100000000000001" customHeight="1" x14ac:dyDescent="0.45">
      <c r="Q47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3" spans="17:17" ht="17.100000000000001" customHeight="1" x14ac:dyDescent="0.45">
      <c r="Q47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4" spans="17:17" ht="17.100000000000001" customHeight="1" x14ac:dyDescent="0.45">
      <c r="Q47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5" spans="17:17" ht="17.100000000000001" customHeight="1" x14ac:dyDescent="0.45">
      <c r="Q47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6" spans="17:17" ht="17.100000000000001" customHeight="1" x14ac:dyDescent="0.45">
      <c r="Q47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7" spans="17:17" ht="17.100000000000001" customHeight="1" x14ac:dyDescent="0.45">
      <c r="Q47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8" spans="17:17" ht="17.100000000000001" customHeight="1" x14ac:dyDescent="0.45">
      <c r="Q47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9" spans="17:17" ht="17.100000000000001" customHeight="1" x14ac:dyDescent="0.45">
      <c r="Q47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0" spans="17:17" ht="17.100000000000001" customHeight="1" x14ac:dyDescent="0.45">
      <c r="Q47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1" spans="17:17" ht="17.100000000000001" customHeight="1" x14ac:dyDescent="0.45">
      <c r="Q47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2" spans="17:17" ht="17.100000000000001" customHeight="1" x14ac:dyDescent="0.45">
      <c r="Q47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3" spans="17:17" ht="17.100000000000001" customHeight="1" x14ac:dyDescent="0.45">
      <c r="Q47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4" spans="17:17" ht="17.100000000000001" customHeight="1" x14ac:dyDescent="0.45">
      <c r="Q47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5" spans="17:17" ht="17.100000000000001" customHeight="1" x14ac:dyDescent="0.45">
      <c r="Q47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6" spans="17:17" ht="17.100000000000001" customHeight="1" x14ac:dyDescent="0.45">
      <c r="Q47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7" spans="17:17" ht="17.100000000000001" customHeight="1" x14ac:dyDescent="0.45">
      <c r="Q47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8" spans="17:17" ht="17.100000000000001" customHeight="1" x14ac:dyDescent="0.45">
      <c r="Q47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9" spans="17:17" ht="17.100000000000001" customHeight="1" x14ac:dyDescent="0.45">
      <c r="Q47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0" spans="17:17" ht="17.100000000000001" customHeight="1" x14ac:dyDescent="0.45">
      <c r="Q47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1" spans="17:17" ht="17.100000000000001" customHeight="1" x14ac:dyDescent="0.45">
      <c r="Q47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2" spans="17:17" ht="17.100000000000001" customHeight="1" x14ac:dyDescent="0.45">
      <c r="Q47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3" spans="17:17" ht="17.100000000000001" customHeight="1" x14ac:dyDescent="0.45">
      <c r="Q47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4" spans="17:17" ht="17.100000000000001" customHeight="1" x14ac:dyDescent="0.45">
      <c r="Q47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5" spans="17:17" ht="17.100000000000001" customHeight="1" x14ac:dyDescent="0.45">
      <c r="Q47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6" spans="17:17" ht="17.100000000000001" customHeight="1" x14ac:dyDescent="0.45">
      <c r="Q47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7" spans="17:17" ht="17.100000000000001" customHeight="1" x14ac:dyDescent="0.45">
      <c r="Q47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8" spans="17:17" ht="17.100000000000001" customHeight="1" x14ac:dyDescent="0.45">
      <c r="Q47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9" spans="17:17" ht="17.100000000000001" customHeight="1" x14ac:dyDescent="0.45">
      <c r="Q47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0" spans="17:17" ht="17.100000000000001" customHeight="1" x14ac:dyDescent="0.45">
      <c r="Q47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1" spans="17:17" ht="17.100000000000001" customHeight="1" x14ac:dyDescent="0.45">
      <c r="Q47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2" spans="17:17" ht="17.100000000000001" customHeight="1" x14ac:dyDescent="0.45">
      <c r="Q47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3" spans="17:17" ht="17.100000000000001" customHeight="1" x14ac:dyDescent="0.45">
      <c r="Q47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4" spans="17:17" ht="17.100000000000001" customHeight="1" x14ac:dyDescent="0.45">
      <c r="Q47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5" spans="17:17" ht="17.100000000000001" customHeight="1" x14ac:dyDescent="0.45">
      <c r="Q47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6" spans="17:17" ht="17.100000000000001" customHeight="1" x14ac:dyDescent="0.45">
      <c r="Q47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7" spans="17:17" ht="17.100000000000001" customHeight="1" x14ac:dyDescent="0.45">
      <c r="Q47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8" spans="17:17" ht="17.100000000000001" customHeight="1" x14ac:dyDescent="0.45">
      <c r="Q47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9" spans="17:17" ht="17.100000000000001" customHeight="1" x14ac:dyDescent="0.45">
      <c r="Q47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0" spans="17:17" ht="17.100000000000001" customHeight="1" x14ac:dyDescent="0.45">
      <c r="Q47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1" spans="17:17" ht="17.100000000000001" customHeight="1" x14ac:dyDescent="0.45">
      <c r="Q47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2" spans="17:17" ht="17.100000000000001" customHeight="1" x14ac:dyDescent="0.45">
      <c r="Q47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3" spans="17:17" ht="17.100000000000001" customHeight="1" x14ac:dyDescent="0.45">
      <c r="Q47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4" spans="17:17" ht="17.100000000000001" customHeight="1" x14ac:dyDescent="0.45">
      <c r="Q47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5" spans="17:17" ht="17.100000000000001" customHeight="1" x14ac:dyDescent="0.45">
      <c r="Q47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6" spans="17:17" ht="17.100000000000001" customHeight="1" x14ac:dyDescent="0.45">
      <c r="Q47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7" spans="17:17" ht="17.100000000000001" customHeight="1" x14ac:dyDescent="0.45">
      <c r="Q47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8" spans="17:17" ht="17.100000000000001" customHeight="1" x14ac:dyDescent="0.45">
      <c r="Q47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9" spans="17:17" ht="17.100000000000001" customHeight="1" x14ac:dyDescent="0.45">
      <c r="Q47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0" spans="17:17" ht="17.100000000000001" customHeight="1" x14ac:dyDescent="0.45">
      <c r="Q47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1" spans="17:17" ht="17.100000000000001" customHeight="1" x14ac:dyDescent="0.45">
      <c r="Q47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2" spans="17:17" ht="17.100000000000001" customHeight="1" x14ac:dyDescent="0.45">
      <c r="Q47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3" spans="17:17" ht="17.100000000000001" customHeight="1" x14ac:dyDescent="0.45">
      <c r="Q47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4" spans="17:17" ht="17.100000000000001" customHeight="1" x14ac:dyDescent="0.45">
      <c r="Q47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5" spans="17:17" ht="17.100000000000001" customHeight="1" x14ac:dyDescent="0.45">
      <c r="Q47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6" spans="17:17" ht="17.100000000000001" customHeight="1" x14ac:dyDescent="0.45">
      <c r="Q47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7" spans="17:17" ht="17.100000000000001" customHeight="1" x14ac:dyDescent="0.45">
      <c r="Q47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8" spans="17:17" ht="17.100000000000001" customHeight="1" x14ac:dyDescent="0.45">
      <c r="Q47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9" spans="17:17" ht="17.100000000000001" customHeight="1" x14ac:dyDescent="0.45">
      <c r="Q47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0" spans="17:17" ht="17.100000000000001" customHeight="1" x14ac:dyDescent="0.45">
      <c r="Q47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1" spans="17:17" ht="17.100000000000001" customHeight="1" x14ac:dyDescent="0.45">
      <c r="Q47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2" spans="17:17" ht="17.100000000000001" customHeight="1" x14ac:dyDescent="0.45">
      <c r="Q47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3" spans="17:17" ht="17.100000000000001" customHeight="1" x14ac:dyDescent="0.45">
      <c r="Q47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4" spans="17:17" ht="17.100000000000001" customHeight="1" x14ac:dyDescent="0.45">
      <c r="Q47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5" spans="17:17" ht="17.100000000000001" customHeight="1" x14ac:dyDescent="0.45">
      <c r="Q47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6" spans="17:17" ht="17.100000000000001" customHeight="1" x14ac:dyDescent="0.45">
      <c r="Q47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7" spans="17:17" ht="17.100000000000001" customHeight="1" x14ac:dyDescent="0.45">
      <c r="Q47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8" spans="17:17" ht="17.100000000000001" customHeight="1" x14ac:dyDescent="0.45">
      <c r="Q47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9" spans="17:17" ht="17.100000000000001" customHeight="1" x14ac:dyDescent="0.45">
      <c r="Q47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0" spans="17:17" ht="17.100000000000001" customHeight="1" x14ac:dyDescent="0.45">
      <c r="Q47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1" spans="17:17" ht="17.100000000000001" customHeight="1" x14ac:dyDescent="0.45">
      <c r="Q47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2" spans="17:17" ht="17.100000000000001" customHeight="1" x14ac:dyDescent="0.45">
      <c r="Q47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3" spans="17:17" ht="17.100000000000001" customHeight="1" x14ac:dyDescent="0.45">
      <c r="Q47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4" spans="17:17" ht="17.100000000000001" customHeight="1" x14ac:dyDescent="0.45">
      <c r="Q47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5" spans="17:17" ht="17.100000000000001" customHeight="1" x14ac:dyDescent="0.45">
      <c r="Q47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6" spans="17:17" ht="17.100000000000001" customHeight="1" x14ac:dyDescent="0.45">
      <c r="Q47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7" spans="17:17" ht="17.100000000000001" customHeight="1" x14ac:dyDescent="0.45">
      <c r="Q47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8" spans="17:17" ht="17.100000000000001" customHeight="1" x14ac:dyDescent="0.45">
      <c r="Q47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9" spans="17:17" ht="17.100000000000001" customHeight="1" x14ac:dyDescent="0.45">
      <c r="Q47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0" spans="17:17" ht="17.100000000000001" customHeight="1" x14ac:dyDescent="0.45">
      <c r="Q48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1" spans="17:17" ht="17.100000000000001" customHeight="1" x14ac:dyDescent="0.45">
      <c r="Q48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2" spans="17:17" ht="17.100000000000001" customHeight="1" x14ac:dyDescent="0.45">
      <c r="Q48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3" spans="17:17" ht="17.100000000000001" customHeight="1" x14ac:dyDescent="0.45">
      <c r="Q48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4" spans="17:17" ht="17.100000000000001" customHeight="1" x14ac:dyDescent="0.45">
      <c r="Q48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5" spans="17:17" ht="17.100000000000001" customHeight="1" x14ac:dyDescent="0.45">
      <c r="Q48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6" spans="17:17" ht="17.100000000000001" customHeight="1" x14ac:dyDescent="0.45">
      <c r="Q48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7" spans="17:17" ht="17.100000000000001" customHeight="1" x14ac:dyDescent="0.45">
      <c r="Q48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8" spans="17:17" ht="17.100000000000001" customHeight="1" x14ac:dyDescent="0.45">
      <c r="Q48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9" spans="17:17" ht="17.100000000000001" customHeight="1" x14ac:dyDescent="0.45">
      <c r="Q48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0" spans="17:17" ht="17.100000000000001" customHeight="1" x14ac:dyDescent="0.45">
      <c r="Q48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1" spans="17:17" ht="17.100000000000001" customHeight="1" x14ac:dyDescent="0.45">
      <c r="Q48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2" spans="17:17" ht="17.100000000000001" customHeight="1" x14ac:dyDescent="0.45">
      <c r="Q48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3" spans="17:17" ht="17.100000000000001" customHeight="1" x14ac:dyDescent="0.45">
      <c r="Q48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4" spans="17:17" ht="17.100000000000001" customHeight="1" x14ac:dyDescent="0.45">
      <c r="Q48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5" spans="17:17" ht="17.100000000000001" customHeight="1" x14ac:dyDescent="0.45">
      <c r="Q48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6" spans="17:17" ht="17.100000000000001" customHeight="1" x14ac:dyDescent="0.45">
      <c r="Q48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7" spans="17:17" ht="17.100000000000001" customHeight="1" x14ac:dyDescent="0.45">
      <c r="Q48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8" spans="17:17" ht="17.100000000000001" customHeight="1" x14ac:dyDescent="0.45">
      <c r="Q48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9" spans="17:17" ht="17.100000000000001" customHeight="1" x14ac:dyDescent="0.45">
      <c r="Q48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0" spans="17:17" ht="17.100000000000001" customHeight="1" x14ac:dyDescent="0.45">
      <c r="Q48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1" spans="17:17" ht="17.100000000000001" customHeight="1" x14ac:dyDescent="0.45">
      <c r="Q48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2" spans="17:17" ht="17.100000000000001" customHeight="1" x14ac:dyDescent="0.45">
      <c r="Q48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3" spans="17:17" ht="17.100000000000001" customHeight="1" x14ac:dyDescent="0.45">
      <c r="Q48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4" spans="17:17" ht="17.100000000000001" customHeight="1" x14ac:dyDescent="0.45">
      <c r="Q48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5" spans="17:17" ht="17.100000000000001" customHeight="1" x14ac:dyDescent="0.45">
      <c r="Q48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6" spans="17:17" ht="17.100000000000001" customHeight="1" x14ac:dyDescent="0.45">
      <c r="Q48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7" spans="17:17" ht="17.100000000000001" customHeight="1" x14ac:dyDescent="0.45">
      <c r="Q48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8" spans="17:17" ht="17.100000000000001" customHeight="1" x14ac:dyDescent="0.45">
      <c r="Q48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9" spans="17:17" ht="17.100000000000001" customHeight="1" x14ac:dyDescent="0.45">
      <c r="Q48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0" spans="17:17" ht="17.100000000000001" customHeight="1" x14ac:dyDescent="0.45">
      <c r="Q48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1" spans="17:17" ht="17.100000000000001" customHeight="1" x14ac:dyDescent="0.45">
      <c r="Q48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2" spans="17:17" ht="17.100000000000001" customHeight="1" x14ac:dyDescent="0.45">
      <c r="Q48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3" spans="17:17" ht="17.100000000000001" customHeight="1" x14ac:dyDescent="0.45">
      <c r="Q48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4" spans="17:17" ht="17.100000000000001" customHeight="1" x14ac:dyDescent="0.45">
      <c r="Q48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5" spans="17:17" ht="17.100000000000001" customHeight="1" x14ac:dyDescent="0.45">
      <c r="Q48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6" spans="17:17" ht="17.100000000000001" customHeight="1" x14ac:dyDescent="0.45">
      <c r="Q48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7" spans="17:17" ht="17.100000000000001" customHeight="1" x14ac:dyDescent="0.45">
      <c r="Q48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8" spans="17:17" ht="17.100000000000001" customHeight="1" x14ac:dyDescent="0.45">
      <c r="Q48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9" spans="17:17" ht="17.100000000000001" customHeight="1" x14ac:dyDescent="0.45">
      <c r="Q48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0" spans="17:17" ht="17.100000000000001" customHeight="1" x14ac:dyDescent="0.45">
      <c r="Q48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1" spans="17:17" ht="17.100000000000001" customHeight="1" x14ac:dyDescent="0.45">
      <c r="Q48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2" spans="17:17" ht="17.100000000000001" customHeight="1" x14ac:dyDescent="0.45">
      <c r="Q48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3" spans="17:17" ht="17.100000000000001" customHeight="1" x14ac:dyDescent="0.45">
      <c r="Q48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4" spans="17:17" ht="17.100000000000001" customHeight="1" x14ac:dyDescent="0.45">
      <c r="Q48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5" spans="17:17" ht="17.100000000000001" customHeight="1" x14ac:dyDescent="0.45">
      <c r="Q48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6" spans="17:17" ht="17.100000000000001" customHeight="1" x14ac:dyDescent="0.45">
      <c r="Q48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7" spans="17:17" ht="17.100000000000001" customHeight="1" x14ac:dyDescent="0.45">
      <c r="Q48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8" spans="17:17" ht="17.100000000000001" customHeight="1" x14ac:dyDescent="0.45">
      <c r="Q48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9" spans="17:17" ht="17.100000000000001" customHeight="1" x14ac:dyDescent="0.45">
      <c r="Q48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0" spans="17:17" ht="17.100000000000001" customHeight="1" x14ac:dyDescent="0.45">
      <c r="Q48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1" spans="17:17" ht="17.100000000000001" customHeight="1" x14ac:dyDescent="0.45">
      <c r="Q48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2" spans="17:17" ht="17.100000000000001" customHeight="1" x14ac:dyDescent="0.45">
      <c r="Q48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3" spans="17:17" ht="17.100000000000001" customHeight="1" x14ac:dyDescent="0.45">
      <c r="Q48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4" spans="17:17" ht="17.100000000000001" customHeight="1" x14ac:dyDescent="0.45">
      <c r="Q48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5" spans="17:17" ht="17.100000000000001" customHeight="1" x14ac:dyDescent="0.45">
      <c r="Q48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6" spans="17:17" ht="17.100000000000001" customHeight="1" x14ac:dyDescent="0.45">
      <c r="Q48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7" spans="17:17" ht="17.100000000000001" customHeight="1" x14ac:dyDescent="0.45">
      <c r="Q48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8" spans="17:17" ht="17.100000000000001" customHeight="1" x14ac:dyDescent="0.45">
      <c r="Q48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9" spans="17:17" ht="17.100000000000001" customHeight="1" x14ac:dyDescent="0.45">
      <c r="Q48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0" spans="17:17" ht="17.100000000000001" customHeight="1" x14ac:dyDescent="0.45">
      <c r="Q48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1" spans="17:17" ht="17.100000000000001" customHeight="1" x14ac:dyDescent="0.45">
      <c r="Q48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2" spans="17:17" ht="17.100000000000001" customHeight="1" x14ac:dyDescent="0.45">
      <c r="Q48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3" spans="17:17" ht="17.100000000000001" customHeight="1" x14ac:dyDescent="0.45">
      <c r="Q48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4" spans="17:17" ht="17.100000000000001" customHeight="1" x14ac:dyDescent="0.45">
      <c r="Q48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5" spans="17:17" ht="17.100000000000001" customHeight="1" x14ac:dyDescent="0.45">
      <c r="Q48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6" spans="17:17" ht="17.100000000000001" customHeight="1" x14ac:dyDescent="0.45">
      <c r="Q48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7" spans="17:17" ht="17.100000000000001" customHeight="1" x14ac:dyDescent="0.45">
      <c r="Q48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8" spans="17:17" ht="17.100000000000001" customHeight="1" x14ac:dyDescent="0.45">
      <c r="Q48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9" spans="17:17" ht="17.100000000000001" customHeight="1" x14ac:dyDescent="0.45">
      <c r="Q48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0" spans="17:17" ht="17.100000000000001" customHeight="1" x14ac:dyDescent="0.45">
      <c r="Q48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1" spans="17:17" ht="17.100000000000001" customHeight="1" x14ac:dyDescent="0.45">
      <c r="Q48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2" spans="17:17" ht="17.100000000000001" customHeight="1" x14ac:dyDescent="0.45">
      <c r="Q48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3" spans="17:17" ht="17.100000000000001" customHeight="1" x14ac:dyDescent="0.45">
      <c r="Q48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4" spans="17:17" ht="17.100000000000001" customHeight="1" x14ac:dyDescent="0.45">
      <c r="Q48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5" spans="17:17" ht="17.100000000000001" customHeight="1" x14ac:dyDescent="0.45">
      <c r="Q48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6" spans="17:17" ht="17.100000000000001" customHeight="1" x14ac:dyDescent="0.45">
      <c r="Q48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7" spans="17:17" ht="17.100000000000001" customHeight="1" x14ac:dyDescent="0.45">
      <c r="Q48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8" spans="17:17" ht="17.100000000000001" customHeight="1" x14ac:dyDescent="0.45">
      <c r="Q48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9" spans="17:17" ht="17.100000000000001" customHeight="1" x14ac:dyDescent="0.45">
      <c r="Q48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0" spans="17:17" ht="17.100000000000001" customHeight="1" x14ac:dyDescent="0.45">
      <c r="Q48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1" spans="17:17" ht="17.100000000000001" customHeight="1" x14ac:dyDescent="0.45">
      <c r="Q48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2" spans="17:17" ht="17.100000000000001" customHeight="1" x14ac:dyDescent="0.45">
      <c r="Q48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3" spans="17:17" ht="17.100000000000001" customHeight="1" x14ac:dyDescent="0.45">
      <c r="Q48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4" spans="17:17" ht="17.100000000000001" customHeight="1" x14ac:dyDescent="0.45">
      <c r="Q48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5" spans="17:17" ht="17.100000000000001" customHeight="1" x14ac:dyDescent="0.45">
      <c r="Q48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6" spans="17:17" ht="17.100000000000001" customHeight="1" x14ac:dyDescent="0.45">
      <c r="Q48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7" spans="17:17" ht="17.100000000000001" customHeight="1" x14ac:dyDescent="0.45">
      <c r="Q48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8" spans="17:17" ht="17.100000000000001" customHeight="1" x14ac:dyDescent="0.45">
      <c r="Q48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9" spans="17:17" ht="17.100000000000001" customHeight="1" x14ac:dyDescent="0.45">
      <c r="Q48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0" spans="17:17" ht="17.100000000000001" customHeight="1" x14ac:dyDescent="0.45">
      <c r="Q48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1" spans="17:17" ht="17.100000000000001" customHeight="1" x14ac:dyDescent="0.45">
      <c r="Q48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2" spans="17:17" ht="17.100000000000001" customHeight="1" x14ac:dyDescent="0.45">
      <c r="Q48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3" spans="17:17" ht="17.100000000000001" customHeight="1" x14ac:dyDescent="0.45">
      <c r="Q48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4" spans="17:17" ht="17.100000000000001" customHeight="1" x14ac:dyDescent="0.45">
      <c r="Q48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5" spans="17:17" ht="17.100000000000001" customHeight="1" x14ac:dyDescent="0.45">
      <c r="Q48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6" spans="17:17" ht="17.100000000000001" customHeight="1" x14ac:dyDescent="0.45">
      <c r="Q48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7" spans="17:17" ht="17.100000000000001" customHeight="1" x14ac:dyDescent="0.45">
      <c r="Q48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8" spans="17:17" ht="17.100000000000001" customHeight="1" x14ac:dyDescent="0.45">
      <c r="Q48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9" spans="17:17" ht="17.100000000000001" customHeight="1" x14ac:dyDescent="0.45">
      <c r="Q48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0" spans="17:17" ht="17.100000000000001" customHeight="1" x14ac:dyDescent="0.45">
      <c r="Q49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1" spans="17:17" ht="17.100000000000001" customHeight="1" x14ac:dyDescent="0.45">
      <c r="Q49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2" spans="17:17" ht="17.100000000000001" customHeight="1" x14ac:dyDescent="0.45">
      <c r="Q49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3" spans="17:17" ht="17.100000000000001" customHeight="1" x14ac:dyDescent="0.45">
      <c r="Q49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4" spans="17:17" ht="17.100000000000001" customHeight="1" x14ac:dyDescent="0.45">
      <c r="Q49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5" spans="17:17" ht="17.100000000000001" customHeight="1" x14ac:dyDescent="0.45">
      <c r="Q49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6" spans="17:17" ht="17.100000000000001" customHeight="1" x14ac:dyDescent="0.45">
      <c r="Q49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7" spans="17:17" ht="17.100000000000001" customHeight="1" x14ac:dyDescent="0.45">
      <c r="Q49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8" spans="17:17" ht="17.100000000000001" customHeight="1" x14ac:dyDescent="0.45">
      <c r="Q49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9" spans="17:17" ht="17.100000000000001" customHeight="1" x14ac:dyDescent="0.45">
      <c r="Q49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0" spans="17:17" ht="17.100000000000001" customHeight="1" x14ac:dyDescent="0.45">
      <c r="Q49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1" spans="17:17" ht="17.100000000000001" customHeight="1" x14ac:dyDescent="0.45">
      <c r="Q49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2" spans="17:17" ht="17.100000000000001" customHeight="1" x14ac:dyDescent="0.45">
      <c r="Q49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3" spans="17:17" ht="17.100000000000001" customHeight="1" x14ac:dyDescent="0.45">
      <c r="Q49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4" spans="17:17" ht="17.100000000000001" customHeight="1" x14ac:dyDescent="0.45">
      <c r="Q49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5" spans="17:17" ht="17.100000000000001" customHeight="1" x14ac:dyDescent="0.45">
      <c r="Q49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6" spans="17:17" ht="17.100000000000001" customHeight="1" x14ac:dyDescent="0.45">
      <c r="Q49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7" spans="17:17" ht="17.100000000000001" customHeight="1" x14ac:dyDescent="0.45">
      <c r="Q49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8" spans="17:17" ht="17.100000000000001" customHeight="1" x14ac:dyDescent="0.45">
      <c r="Q49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9" spans="17:17" ht="17.100000000000001" customHeight="1" x14ac:dyDescent="0.45">
      <c r="Q49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0" spans="17:17" ht="17.100000000000001" customHeight="1" x14ac:dyDescent="0.45">
      <c r="Q49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1" spans="17:17" ht="17.100000000000001" customHeight="1" x14ac:dyDescent="0.45">
      <c r="Q49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2" spans="17:17" ht="17.100000000000001" customHeight="1" x14ac:dyDescent="0.45">
      <c r="Q49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3" spans="17:17" ht="17.100000000000001" customHeight="1" x14ac:dyDescent="0.45">
      <c r="Q49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4" spans="17:17" ht="17.100000000000001" customHeight="1" x14ac:dyDescent="0.45">
      <c r="Q49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5" spans="17:17" ht="17.100000000000001" customHeight="1" x14ac:dyDescent="0.45">
      <c r="Q49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6" spans="17:17" ht="17.100000000000001" customHeight="1" x14ac:dyDescent="0.45">
      <c r="Q49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7" spans="17:17" ht="17.100000000000001" customHeight="1" x14ac:dyDescent="0.45">
      <c r="Q49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8" spans="17:17" ht="17.100000000000001" customHeight="1" x14ac:dyDescent="0.45">
      <c r="Q49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9" spans="17:17" ht="17.100000000000001" customHeight="1" x14ac:dyDescent="0.45">
      <c r="Q49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0" spans="17:17" ht="17.100000000000001" customHeight="1" x14ac:dyDescent="0.45">
      <c r="Q49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1" spans="17:17" ht="17.100000000000001" customHeight="1" x14ac:dyDescent="0.45">
      <c r="Q49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2" spans="17:17" ht="17.100000000000001" customHeight="1" x14ac:dyDescent="0.45">
      <c r="Q49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3" spans="17:17" ht="17.100000000000001" customHeight="1" x14ac:dyDescent="0.45">
      <c r="Q49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4" spans="17:17" ht="17.100000000000001" customHeight="1" x14ac:dyDescent="0.45">
      <c r="Q49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5" spans="17:17" ht="17.100000000000001" customHeight="1" x14ac:dyDescent="0.45">
      <c r="Q49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6" spans="17:17" ht="17.100000000000001" customHeight="1" x14ac:dyDescent="0.45">
      <c r="Q49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7" spans="17:17" ht="17.100000000000001" customHeight="1" x14ac:dyDescent="0.45">
      <c r="Q49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8" spans="17:17" ht="17.100000000000001" customHeight="1" x14ac:dyDescent="0.45">
      <c r="Q49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9" spans="17:17" ht="17.100000000000001" customHeight="1" x14ac:dyDescent="0.45">
      <c r="Q49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0" spans="17:17" ht="17.100000000000001" customHeight="1" x14ac:dyDescent="0.45">
      <c r="Q49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1" spans="17:17" ht="17.100000000000001" customHeight="1" x14ac:dyDescent="0.45">
      <c r="Q49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2" spans="17:17" ht="17.100000000000001" customHeight="1" x14ac:dyDescent="0.45">
      <c r="Q49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3" spans="17:17" ht="17.100000000000001" customHeight="1" x14ac:dyDescent="0.45">
      <c r="Q49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4" spans="17:17" ht="17.100000000000001" customHeight="1" x14ac:dyDescent="0.45">
      <c r="Q49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5" spans="17:17" ht="17.100000000000001" customHeight="1" x14ac:dyDescent="0.45">
      <c r="Q49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6" spans="17:17" ht="17.100000000000001" customHeight="1" x14ac:dyDescent="0.45">
      <c r="Q49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7" spans="17:17" ht="17.100000000000001" customHeight="1" x14ac:dyDescent="0.45">
      <c r="Q49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8" spans="17:17" ht="17.100000000000001" customHeight="1" x14ac:dyDescent="0.45">
      <c r="Q49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9" spans="17:17" ht="17.100000000000001" customHeight="1" x14ac:dyDescent="0.45">
      <c r="Q49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0" spans="17:17" ht="17.100000000000001" customHeight="1" x14ac:dyDescent="0.45">
      <c r="Q49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1" spans="17:17" ht="17.100000000000001" customHeight="1" x14ac:dyDescent="0.45">
      <c r="Q49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2" spans="17:17" ht="17.100000000000001" customHeight="1" x14ac:dyDescent="0.45">
      <c r="Q49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3" spans="17:17" ht="17.100000000000001" customHeight="1" x14ac:dyDescent="0.45">
      <c r="Q49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4" spans="17:17" ht="17.100000000000001" customHeight="1" x14ac:dyDescent="0.45">
      <c r="Q49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5" spans="17:17" ht="17.100000000000001" customHeight="1" x14ac:dyDescent="0.45">
      <c r="Q49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6" spans="17:17" ht="17.100000000000001" customHeight="1" x14ac:dyDescent="0.45">
      <c r="Q49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7" spans="17:17" ht="17.100000000000001" customHeight="1" x14ac:dyDescent="0.45">
      <c r="Q49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8" spans="17:17" ht="17.100000000000001" customHeight="1" x14ac:dyDescent="0.45">
      <c r="Q49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9" spans="17:17" ht="17.100000000000001" customHeight="1" x14ac:dyDescent="0.45">
      <c r="Q49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0" spans="17:17" ht="17.100000000000001" customHeight="1" x14ac:dyDescent="0.45">
      <c r="Q49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1" spans="17:17" ht="17.100000000000001" customHeight="1" x14ac:dyDescent="0.45">
      <c r="Q49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2" spans="17:17" ht="17.100000000000001" customHeight="1" x14ac:dyDescent="0.45">
      <c r="Q49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3" spans="17:17" ht="17.100000000000001" customHeight="1" x14ac:dyDescent="0.45">
      <c r="Q49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4" spans="17:17" ht="17.100000000000001" customHeight="1" x14ac:dyDescent="0.45">
      <c r="Q49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5" spans="17:17" ht="17.100000000000001" customHeight="1" x14ac:dyDescent="0.45">
      <c r="Q49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6" spans="17:17" ht="17.100000000000001" customHeight="1" x14ac:dyDescent="0.45">
      <c r="Q49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7" spans="17:17" ht="17.100000000000001" customHeight="1" x14ac:dyDescent="0.45">
      <c r="Q49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8" spans="17:17" ht="17.100000000000001" customHeight="1" x14ac:dyDescent="0.45">
      <c r="Q49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9" spans="17:17" ht="17.100000000000001" customHeight="1" x14ac:dyDescent="0.45">
      <c r="Q49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0" spans="17:17" ht="17.100000000000001" customHeight="1" x14ac:dyDescent="0.45">
      <c r="Q49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1" spans="17:17" ht="17.100000000000001" customHeight="1" x14ac:dyDescent="0.45">
      <c r="Q49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2" spans="17:17" ht="17.100000000000001" customHeight="1" x14ac:dyDescent="0.45">
      <c r="Q49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3" spans="17:17" ht="17.100000000000001" customHeight="1" x14ac:dyDescent="0.45">
      <c r="Q49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4" spans="17:17" ht="17.100000000000001" customHeight="1" x14ac:dyDescent="0.45">
      <c r="Q49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5" spans="17:17" ht="17.100000000000001" customHeight="1" x14ac:dyDescent="0.45">
      <c r="Q49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6" spans="17:17" ht="17.100000000000001" customHeight="1" x14ac:dyDescent="0.45">
      <c r="Q49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7" spans="17:17" ht="17.100000000000001" customHeight="1" x14ac:dyDescent="0.45">
      <c r="Q49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8" spans="17:17" ht="17.100000000000001" customHeight="1" x14ac:dyDescent="0.45">
      <c r="Q49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9" spans="17:17" ht="17.100000000000001" customHeight="1" x14ac:dyDescent="0.45">
      <c r="Q49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0" spans="17:17" ht="17.100000000000001" customHeight="1" x14ac:dyDescent="0.45">
      <c r="Q49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1" spans="17:17" ht="17.100000000000001" customHeight="1" x14ac:dyDescent="0.45">
      <c r="Q49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2" spans="17:17" ht="17.100000000000001" customHeight="1" x14ac:dyDescent="0.45">
      <c r="Q49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3" spans="17:17" ht="17.100000000000001" customHeight="1" x14ac:dyDescent="0.45">
      <c r="Q49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4" spans="17:17" ht="17.100000000000001" customHeight="1" x14ac:dyDescent="0.45">
      <c r="Q49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5" spans="17:17" ht="17.100000000000001" customHeight="1" x14ac:dyDescent="0.45">
      <c r="Q49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6" spans="17:17" ht="17.100000000000001" customHeight="1" x14ac:dyDescent="0.45">
      <c r="Q49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7" spans="17:17" ht="17.100000000000001" customHeight="1" x14ac:dyDescent="0.45">
      <c r="Q49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8" spans="17:17" ht="17.100000000000001" customHeight="1" x14ac:dyDescent="0.45">
      <c r="Q49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9" spans="17:17" ht="17.100000000000001" customHeight="1" x14ac:dyDescent="0.45">
      <c r="Q49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0" spans="17:17" ht="17.100000000000001" customHeight="1" x14ac:dyDescent="0.45">
      <c r="Q49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1" spans="17:17" ht="17.100000000000001" customHeight="1" x14ac:dyDescent="0.45">
      <c r="Q49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2" spans="17:17" ht="17.100000000000001" customHeight="1" x14ac:dyDescent="0.45">
      <c r="Q49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3" spans="17:17" ht="17.100000000000001" customHeight="1" x14ac:dyDescent="0.45">
      <c r="Q49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4" spans="17:17" ht="17.100000000000001" customHeight="1" x14ac:dyDescent="0.45">
      <c r="Q49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5" spans="17:17" ht="17.100000000000001" customHeight="1" x14ac:dyDescent="0.45">
      <c r="Q49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6" spans="17:17" ht="17.100000000000001" customHeight="1" x14ac:dyDescent="0.45">
      <c r="Q49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7" spans="17:17" ht="17.100000000000001" customHeight="1" x14ac:dyDescent="0.45">
      <c r="Q49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8" spans="17:17" ht="17.100000000000001" customHeight="1" x14ac:dyDescent="0.45">
      <c r="Q49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9" spans="17:17" ht="17.100000000000001" customHeight="1" x14ac:dyDescent="0.45">
      <c r="Q49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0" spans="17:17" ht="17.100000000000001" customHeight="1" x14ac:dyDescent="0.45">
      <c r="Q50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1" spans="17:17" ht="17.100000000000001" customHeight="1" x14ac:dyDescent="0.45">
      <c r="Q50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</sheetData>
  <sheetProtection algorithmName="SHA-512" hashValue="d9uBQOiRv/OE3WW9cEpQQjw35ioaCLp1Ze/dXYG/nMgf95dlCQMgelA4yd8SBKPREv3UMdZVohecEzyv/sIwkg==" saltValue="q5BGDmHoMg6WlMjv27wuAQ==" spinCount="100000" sheet="1" objects="1" scenarios="1"/>
  <dataValidations xWindow="1175" yWindow="442" count="5">
    <dataValidation allowBlank="1" showInputMessage="1" showErrorMessage="1" promptTitle="Info:" prompt="• Choose “Lead” if any portion of an SL is made of lead._x000a_ • Specify in the “Note” column, if “Known other.”" sqref="E1 J1" xr:uid="{99D9C4BA-A9B4-4D1E-83DD-59970853642B}"/>
    <dataValidation allowBlank="1" showInputMessage="1" showErrorMessage="1" promptTitle="Info:" prompt="Specify in the “Note” column, if &quot;Other.”" sqref="G1" xr:uid="{344B58C3-9A8A-4E02-8D18-C3C08A351E54}"/>
    <dataValidation allowBlank="1" showInputMessage="1" showErrorMessage="1" promptTitle="Info:" prompt="Specify in the “Note” column, if “Other.”" sqref="K1" xr:uid="{6F694D23-DC4E-4681-891A-1EF33E7F9FD9}"/>
    <dataValidation allowBlank="1" showInputMessage="1" showErrorMessage="1" promptTitle="Info:" prompt="Point-of-Use: a whole house softener, filter or any other whole house treatment system_x000a_Point-of-Entry: a filter or a treatment device attached to a faucet or under a sink" sqref="N1" xr:uid="{5E667A04-6C5E-44E1-8075-5D54DBCFDD9E}"/>
    <dataValidation allowBlank="1" showInputMessage="1" showErrorMessage="1" promptTitle="Info:" prompt="Don't fill this column. The SL Category will be automatically determined based on required information provided." sqref="Q1" xr:uid="{338A3B47-3887-479E-82E2-2D454C2379B4}"/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1175" yWindow="442" count="11">
        <x14:dataValidation type="list" allowBlank="1" showInputMessage="1" showErrorMessage="1" xr:uid="{08C5E642-1B6B-48CD-B447-A6926E966E3C}">
          <x14:formula1>
            <xm:f>OFFSET('Information Sheet'!$B$17, 0, 0, COUNTA('Information Sheet'!$B$17:$B$24),1)</xm:f>
          </x14:formula1>
          <xm:sqref>J5:J28 E2:E5001</xm:sqref>
        </x14:dataValidation>
        <x14:dataValidation type="list" allowBlank="1" showInputMessage="1" showErrorMessage="1" xr:uid="{C67ABF5A-4CD1-4B50-98B8-482C83AEC10C}">
          <x14:formula1>
            <xm:f>OFFSET('Information Sheet'!$A$28, 0, 0, COUNTA('Information Sheet'!$A$28:$A$35),1)</xm:f>
          </x14:formula1>
          <xm:sqref>J2:J4 J29:J1048576</xm:sqref>
        </x14:dataValidation>
        <x14:dataValidation type="list" allowBlank="1" showErrorMessage="1" xr:uid="{E29B079B-9656-4ABF-9C17-87E1D0466917}">
          <x14:formula1>
            <xm:f>'Information Sheet'!$A$17:$A$20</xm:f>
          </x14:formula1>
          <xm:sqref>D2:D5001</xm:sqref>
        </x14:dataValidation>
        <x14:dataValidation type="list" allowBlank="1" showErrorMessage="1" xr:uid="{BDB29E7A-4FB1-4060-9C30-6681B7DBB590}">
          <x14:formula1>
            <xm:f>'Information Sheet'!$C$17:$C$20</xm:f>
          </x14:formula1>
          <xm:sqref>F2:F5001</xm:sqref>
        </x14:dataValidation>
        <x14:dataValidation type="list" allowBlank="1" showInputMessage="1" showErrorMessage="1" xr:uid="{11B2E2B7-C6E2-4E5F-AE16-1415637A09F5}">
          <x14:formula1>
            <xm:f>'Information Sheet'!$E$17:$E$21</xm:f>
          </x14:formula1>
          <xm:sqref>I2:I5001</xm:sqref>
        </x14:dataValidation>
        <x14:dataValidation type="list" allowBlank="1" showInputMessage="1" showErrorMessage="1" xr:uid="{A87B4DAB-2782-40DF-9CD8-43D083070A87}">
          <x14:formula1>
            <xm:f>'Information Sheet'!$C$28:$C$31</xm:f>
          </x14:formula1>
          <xm:sqref>L2:L5001</xm:sqref>
        </x14:dataValidation>
        <x14:dataValidation type="list" allowBlank="1" showInputMessage="1" showErrorMessage="1" xr:uid="{0771A6B4-80EC-4486-A127-E4785830312C}">
          <x14:formula1>
            <xm:f>'Information Sheet'!$D$28:$D$32</xm:f>
          </x14:formula1>
          <xm:sqref>M2:M5001</xm:sqref>
        </x14:dataValidation>
        <x14:dataValidation type="list" allowBlank="1" showInputMessage="1" showErrorMessage="1" xr:uid="{1503A90D-AD81-476D-90D9-0E896F474C4E}">
          <x14:formula1>
            <xm:f>'Information Sheet'!$E$28:$E$31</xm:f>
          </x14:formula1>
          <xm:sqref>N2:N5001</xm:sqref>
        </x14:dataValidation>
        <x14:dataValidation type="list" allowBlank="1" showInputMessage="1" showErrorMessage="1" xr:uid="{9DB3ADDC-1710-477B-8774-91B08A95FF51}">
          <x14:formula1>
            <xm:f>'Information Sheet'!$F$28:$F$32</xm:f>
          </x14:formula1>
          <xm:sqref>P2:P5001</xm:sqref>
        </x14:dataValidation>
        <x14:dataValidation type="list" allowBlank="1" showErrorMessage="1" xr:uid="{0F151D80-E101-4C99-B2F3-6CE48AB93FA5}">
          <x14:formula1>
            <xm:f>'Information Sheet'!$D$17:$D$24</xm:f>
          </x14:formula1>
          <xm:sqref>G2:G5001</xm:sqref>
        </x14:dataValidation>
        <x14:dataValidation type="list" allowBlank="1" showInputMessage="1" showErrorMessage="1" xr:uid="{C1CBB55B-7BBD-402A-98E6-C496095E5EA2}">
          <x14:formula1>
            <xm:f>'Information Sheet'!$B$28:$B$35</xm:f>
          </x14:formula1>
          <xm:sqref>K2:K5001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46C1-7299-4D82-B10A-3690C86C8E1C}">
  <dimension ref="A1:O44"/>
  <sheetViews>
    <sheetView showGridLines="0" zoomScaleNormal="100" workbookViewId="0">
      <selection sqref="A1:H1"/>
    </sheetView>
  </sheetViews>
  <sheetFormatPr defaultColWidth="8.73046875" defaultRowHeight="15" customHeight="1" x14ac:dyDescent="0.35"/>
  <cols>
    <col min="1" max="1" width="20.73046875" style="30" customWidth="1"/>
    <col min="2" max="2" width="12.86328125" style="30" customWidth="1"/>
    <col min="3" max="3" width="10.265625" style="30" customWidth="1"/>
    <col min="4" max="4" width="8.59765625" style="30" customWidth="1"/>
    <col min="5" max="5" width="8.73046875" style="30" customWidth="1"/>
    <col min="6" max="6" width="8.1328125" style="30" customWidth="1"/>
    <col min="7" max="7" width="6.86328125" style="30" customWidth="1"/>
    <col min="8" max="8" width="11.265625" style="30" customWidth="1"/>
    <col min="9" max="9" width="8.59765625" style="30" customWidth="1"/>
    <col min="10" max="16384" width="8.73046875" style="30"/>
  </cols>
  <sheetData>
    <row r="1" spans="1:9" ht="15" customHeight="1" x14ac:dyDescent="0.4">
      <c r="A1" s="150" t="s">
        <v>58</v>
      </c>
      <c r="B1" s="150"/>
      <c r="C1" s="150"/>
      <c r="D1" s="150"/>
      <c r="E1" s="150"/>
      <c r="F1" s="150"/>
      <c r="G1" s="150"/>
      <c r="H1" s="150"/>
    </row>
    <row r="2" spans="1:9" ht="15" customHeight="1" x14ac:dyDescent="0.4">
      <c r="A2" s="31" t="s">
        <v>59</v>
      </c>
      <c r="D2" s="31"/>
      <c r="E2" s="31"/>
    </row>
    <row r="3" spans="1:9" ht="15" customHeight="1" x14ac:dyDescent="0.35">
      <c r="A3" s="64" t="s">
        <v>60</v>
      </c>
      <c r="B3" s="158"/>
      <c r="C3" s="159"/>
      <c r="D3" s="159"/>
      <c r="E3" s="159"/>
      <c r="F3" s="159"/>
      <c r="G3" s="159"/>
      <c r="H3" s="159"/>
      <c r="I3" s="160"/>
    </row>
    <row r="4" spans="1:9" ht="15" customHeight="1" x14ac:dyDescent="0.35">
      <c r="A4" s="65" t="s">
        <v>61</v>
      </c>
      <c r="B4" s="161"/>
      <c r="C4" s="162"/>
      <c r="D4" s="162"/>
      <c r="E4" s="162"/>
      <c r="F4" s="162"/>
      <c r="G4" s="162"/>
      <c r="H4" s="162"/>
      <c r="I4" s="163"/>
    </row>
    <row r="5" spans="1:9" ht="9" customHeight="1" x14ac:dyDescent="0.35"/>
    <row r="6" spans="1:9" ht="15" customHeight="1" x14ac:dyDescent="0.4">
      <c r="A6" s="31" t="s">
        <v>108</v>
      </c>
    </row>
    <row r="7" spans="1:9" ht="15" customHeight="1" x14ac:dyDescent="0.35">
      <c r="A7" s="151" t="s">
        <v>62</v>
      </c>
      <c r="B7" s="152"/>
      <c r="C7" s="158"/>
      <c r="D7" s="159"/>
      <c r="E7" s="159"/>
      <c r="F7" s="159"/>
      <c r="G7" s="159"/>
      <c r="H7" s="159"/>
      <c r="I7" s="160"/>
    </row>
    <row r="8" spans="1:9" ht="15" customHeight="1" x14ac:dyDescent="0.35">
      <c r="A8" s="153" t="s">
        <v>63</v>
      </c>
      <c r="B8" s="114"/>
      <c r="C8" s="164"/>
      <c r="D8" s="165"/>
      <c r="E8" s="165"/>
      <c r="F8" s="165"/>
      <c r="G8" s="165"/>
      <c r="H8" s="165"/>
      <c r="I8" s="166"/>
    </row>
    <row r="9" spans="1:9" ht="15" customHeight="1" x14ac:dyDescent="0.35">
      <c r="A9" s="154" t="s">
        <v>64</v>
      </c>
      <c r="B9" s="155"/>
      <c r="C9" s="167"/>
      <c r="D9" s="168"/>
      <c r="E9" s="168"/>
      <c r="F9" s="168"/>
      <c r="G9" s="168"/>
      <c r="H9" s="168"/>
      <c r="I9" s="169"/>
    </row>
    <row r="10" spans="1:9" ht="9.6" customHeight="1" x14ac:dyDescent="0.35"/>
    <row r="11" spans="1:9" ht="15" customHeight="1" x14ac:dyDescent="0.4">
      <c r="A11" s="31" t="s">
        <v>65</v>
      </c>
    </row>
    <row r="12" spans="1:9" ht="15" customHeight="1" thickBot="1" x14ac:dyDescent="0.4">
      <c r="A12" s="156" t="s">
        <v>66</v>
      </c>
      <c r="B12" s="156"/>
      <c r="C12" s="156"/>
      <c r="D12" s="156"/>
      <c r="E12" s="156"/>
      <c r="F12" s="156"/>
      <c r="G12" s="157">
        <f>G13+G17</f>
        <v>466</v>
      </c>
      <c r="H12" s="157"/>
      <c r="I12" s="157"/>
    </row>
    <row r="13" spans="1:9" ht="15" customHeight="1" thickTop="1" x14ac:dyDescent="0.35">
      <c r="A13" s="170" t="s">
        <v>67</v>
      </c>
      <c r="B13" s="170"/>
      <c r="C13" s="170"/>
      <c r="D13" s="170"/>
      <c r="E13" s="170"/>
      <c r="F13" s="170"/>
      <c r="G13" s="146">
        <f>SUM(G14:I16)</f>
        <v>275</v>
      </c>
      <c r="H13" s="146"/>
      <c r="I13" s="146"/>
    </row>
    <row r="14" spans="1:9" ht="15" customHeight="1" x14ac:dyDescent="0.35">
      <c r="A14" s="147" t="s">
        <v>68</v>
      </c>
      <c r="B14" s="147"/>
      <c r="C14" s="147"/>
      <c r="D14" s="147"/>
      <c r="E14" s="147"/>
      <c r="F14" s="147"/>
      <c r="G14" s="104">
        <f>COUNTIF('Service Line Inventory Template'!$Q$2:$Q$5001,"Lead")</f>
        <v>0</v>
      </c>
      <c r="H14" s="104"/>
      <c r="I14" s="104"/>
    </row>
    <row r="15" spans="1:9" ht="15" customHeight="1" x14ac:dyDescent="0.35">
      <c r="A15" s="147" t="s">
        <v>69</v>
      </c>
      <c r="B15" s="147"/>
      <c r="C15" s="147"/>
      <c r="D15" s="147"/>
      <c r="E15" s="147"/>
      <c r="F15" s="147"/>
      <c r="G15" s="104">
        <f>COUNTIF('Service Line Inventory Template'!$Q$2:$Q$5001,"GSLRR")</f>
        <v>6</v>
      </c>
      <c r="H15" s="104"/>
      <c r="I15" s="104"/>
    </row>
    <row r="16" spans="1:9" ht="15" customHeight="1" x14ac:dyDescent="0.35">
      <c r="A16" s="140" t="s">
        <v>70</v>
      </c>
      <c r="B16" s="140"/>
      <c r="C16" s="140"/>
      <c r="D16" s="140"/>
      <c r="E16" s="140"/>
      <c r="F16" s="140"/>
      <c r="G16" s="104">
        <f>COUNTIF('Service Line Inventory Template'!$Q$2:$Q$5001,"Non-Lead")</f>
        <v>269</v>
      </c>
      <c r="H16" s="104"/>
      <c r="I16" s="104"/>
    </row>
    <row r="17" spans="1:15" ht="13.5" x14ac:dyDescent="0.35">
      <c r="A17" s="141" t="s">
        <v>71</v>
      </c>
      <c r="B17" s="141"/>
      <c r="C17" s="141"/>
      <c r="D17" s="141"/>
      <c r="E17" s="141"/>
      <c r="F17" s="141"/>
      <c r="G17" s="142">
        <f>COUNTIF('Service Line Inventory Template'!$Q$2:$Q$5001,"Unknown")</f>
        <v>191</v>
      </c>
      <c r="H17" s="142"/>
      <c r="I17" s="142"/>
    </row>
    <row r="18" spans="1:15" ht="10.5" customHeight="1" x14ac:dyDescent="0.45">
      <c r="A18" s="32"/>
      <c r="B18" s="32"/>
      <c r="C18" s="32"/>
      <c r="D18" s="32"/>
      <c r="E18" s="32"/>
      <c r="F18" s="32"/>
      <c r="G18" s="33"/>
      <c r="H18" s="33"/>
      <c r="L18"/>
      <c r="M18"/>
      <c r="N18"/>
      <c r="O18"/>
    </row>
    <row r="19" spans="1:15" ht="30" customHeight="1" thickBot="1" x14ac:dyDescent="0.5">
      <c r="A19" s="143" t="s">
        <v>72</v>
      </c>
      <c r="B19" s="143"/>
      <c r="C19" s="78" t="s">
        <v>44</v>
      </c>
      <c r="D19" s="144" t="s">
        <v>73</v>
      </c>
      <c r="E19" s="145"/>
      <c r="F19" s="144" t="s">
        <v>46</v>
      </c>
      <c r="G19" s="145"/>
      <c r="H19" s="144" t="s">
        <v>21</v>
      </c>
      <c r="I19" s="145"/>
      <c r="L19"/>
      <c r="M19"/>
      <c r="N19"/>
      <c r="O19"/>
    </row>
    <row r="20" spans="1:15" ht="15" customHeight="1" thickTop="1" x14ac:dyDescent="0.45">
      <c r="A20" s="132" t="s">
        <v>74</v>
      </c>
      <c r="B20" s="133"/>
      <c r="C20" s="46">
        <f>COUNTIF(Table1[Current Public Side SL Material ⓘ],"Lead*")</f>
        <v>0</v>
      </c>
      <c r="D20" s="47">
        <f>COUNTIF(Table1[Current Public Side SL Material ⓘ],"Galvanized*")</f>
        <v>16</v>
      </c>
      <c r="E20" s="45" t="s">
        <v>75</v>
      </c>
      <c r="F20" s="134">
        <f>COUNTIF(Table1[Current Public Side SL Material ⓘ],"C*")+COUNTIF(Table1[Current Public Side SL Material ⓘ],"P*")+COUNTIF(Table1[Current Public Side SL Material ⓘ],"K*")</f>
        <v>264</v>
      </c>
      <c r="G20" s="135"/>
      <c r="H20" s="134">
        <f>COUNTIF(Table1[Current Public Side SL Material ⓘ],"U*")</f>
        <v>186</v>
      </c>
      <c r="I20" s="136"/>
      <c r="J20" s="43"/>
      <c r="L20"/>
      <c r="M20"/>
      <c r="N20"/>
      <c r="O20"/>
    </row>
    <row r="21" spans="1:15" ht="15" customHeight="1" x14ac:dyDescent="0.45">
      <c r="A21" s="132" t="s">
        <v>76</v>
      </c>
      <c r="B21" s="133"/>
      <c r="C21" s="46">
        <f>COUNTIF(Table1[Customer SL Material ⓘ],"Lead*")</f>
        <v>0</v>
      </c>
      <c r="D21" s="48">
        <f>COUNTIF(Table1[Customer SL Material ⓘ],"Galvanized*")</f>
        <v>6</v>
      </c>
      <c r="E21" s="44" t="s">
        <v>75</v>
      </c>
      <c r="F21" s="137">
        <f>COUNTIF(Table1[Customer SL Material ⓘ],"C*")+COUNTIF(Table1[Customer SL Material ⓘ],"P*")+COUNTIF(Table1[Customer SL Material ⓘ],"K*")</f>
        <v>269</v>
      </c>
      <c r="G21" s="138"/>
      <c r="H21" s="137">
        <f>COUNTIF(Table1[Customer SL Material ⓘ],"U*")</f>
        <v>191</v>
      </c>
      <c r="I21" s="139"/>
      <c r="J21" s="43"/>
      <c r="L21"/>
      <c r="M21"/>
      <c r="N21"/>
      <c r="O21"/>
    </row>
    <row r="22" spans="1:15" ht="34.5" customHeight="1" x14ac:dyDescent="0.45">
      <c r="A22" s="122" t="s">
        <v>66</v>
      </c>
      <c r="B22" s="123"/>
      <c r="C22" s="68">
        <f>COUNTIF(Table1[SL Category ⓘ],"Lead")</f>
        <v>0</v>
      </c>
      <c r="D22" s="69">
        <f>COUNTIF(Table1[SL Category ⓘ],"GSLRR")</f>
        <v>6</v>
      </c>
      <c r="E22" s="70" t="s">
        <v>45</v>
      </c>
      <c r="F22" s="124">
        <f>COUNTIF(Table1[SL Category ⓘ],"Non-Lead")</f>
        <v>269</v>
      </c>
      <c r="G22" s="125"/>
      <c r="H22" s="124">
        <f>COUNTIF(Table1[SL Category ⓘ],"Unknown")</f>
        <v>191</v>
      </c>
      <c r="I22" s="126"/>
      <c r="J22" s="43"/>
      <c r="L22"/>
      <c r="M22"/>
      <c r="N22"/>
      <c r="O22"/>
    </row>
    <row r="23" spans="1:15" ht="6.95" customHeight="1" x14ac:dyDescent="0.45">
      <c r="L23"/>
      <c r="M23"/>
      <c r="N23"/>
      <c r="O23"/>
    </row>
    <row r="24" spans="1:15" ht="15" customHeight="1" x14ac:dyDescent="0.45">
      <c r="A24" s="34" t="s">
        <v>77</v>
      </c>
      <c r="L24"/>
      <c r="M24"/>
      <c r="N24"/>
      <c r="O24"/>
    </row>
    <row r="25" spans="1:15" ht="15" customHeight="1" thickBot="1" x14ac:dyDescent="0.5">
      <c r="A25" s="127" t="s">
        <v>78</v>
      </c>
      <c r="B25" s="127"/>
      <c r="C25" s="127"/>
      <c r="D25" s="127"/>
      <c r="E25" s="128" t="s">
        <v>79</v>
      </c>
      <c r="F25" s="128"/>
      <c r="G25" s="129" t="s">
        <v>80</v>
      </c>
      <c r="H25" s="130"/>
      <c r="I25" s="131"/>
      <c r="L25"/>
      <c r="M25"/>
      <c r="N25"/>
      <c r="O25"/>
    </row>
    <row r="26" spans="1:15" ht="15" customHeight="1" thickTop="1" x14ac:dyDescent="0.45">
      <c r="A26" s="103" t="s">
        <v>81</v>
      </c>
      <c r="B26" s="103"/>
      <c r="C26" s="103"/>
      <c r="D26" s="103"/>
      <c r="E26" s="104">
        <f>COUNTIF('Service Line Inventory Template'!G2:G5001,"Records")</f>
        <v>279</v>
      </c>
      <c r="F26" s="104"/>
      <c r="G26" s="105">
        <f>COUNTIF('Service Line Inventory Template'!K2:K5001,"Records")</f>
        <v>279</v>
      </c>
      <c r="H26" s="106"/>
      <c r="I26" s="107"/>
      <c r="L26"/>
      <c r="M26"/>
      <c r="N26"/>
      <c r="O26"/>
    </row>
    <row r="27" spans="1:15" ht="15" customHeight="1" x14ac:dyDescent="0.45">
      <c r="A27" s="119" t="s">
        <v>19</v>
      </c>
      <c r="B27" s="120"/>
      <c r="C27" s="120"/>
      <c r="D27" s="121"/>
      <c r="E27" s="115">
        <f>COUNTIF('Service Line Inventory Template'!G2:G5001,"Field Inspection")</f>
        <v>0</v>
      </c>
      <c r="F27" s="115"/>
      <c r="G27" s="116">
        <f>COUNTIF('Service Line Inventory Template'!K2:K5001,A27)</f>
        <v>0</v>
      </c>
      <c r="H27" s="117"/>
      <c r="I27" s="118"/>
      <c r="L27"/>
      <c r="M27"/>
      <c r="N27"/>
      <c r="O27"/>
    </row>
    <row r="28" spans="1:15" ht="14.25" x14ac:dyDescent="0.45">
      <c r="A28" s="113" t="s">
        <v>107</v>
      </c>
      <c r="B28" s="113"/>
      <c r="C28" s="113"/>
      <c r="D28" s="113"/>
      <c r="E28" s="104" t="s">
        <v>105</v>
      </c>
      <c r="F28" s="104"/>
      <c r="G28" s="105">
        <f>COUNTIF('Service Line Inventory Template'!K2:K5001,A28)</f>
        <v>0</v>
      </c>
      <c r="H28" s="106"/>
      <c r="I28" s="107"/>
      <c r="L28"/>
      <c r="M28"/>
      <c r="N28"/>
      <c r="O28"/>
    </row>
    <row r="29" spans="1:15" ht="15" customHeight="1" x14ac:dyDescent="0.45">
      <c r="A29" s="114" t="s">
        <v>23</v>
      </c>
      <c r="B29" s="114"/>
      <c r="C29" s="114"/>
      <c r="D29" s="114"/>
      <c r="E29" s="115">
        <f>COUNTIF('Service Line Inventory Template'!$G$2:$G$5001,A29)</f>
        <v>0</v>
      </c>
      <c r="F29" s="115"/>
      <c r="G29" s="116">
        <f>COUNTIF('Service Line Inventory Template'!K2:K5001,A29)</f>
        <v>0</v>
      </c>
      <c r="H29" s="117"/>
      <c r="I29" s="118"/>
      <c r="L29"/>
      <c r="M29"/>
      <c r="N29"/>
      <c r="O29"/>
    </row>
    <row r="30" spans="1:15" ht="15" customHeight="1" x14ac:dyDescent="0.45">
      <c r="A30" s="103" t="s">
        <v>93</v>
      </c>
      <c r="B30" s="103"/>
      <c r="C30" s="103"/>
      <c r="D30" s="103"/>
      <c r="E30" s="104">
        <f>COUNTIF('Service Line Inventory Template'!$G$2:$G$5001,A30)</f>
        <v>0</v>
      </c>
      <c r="F30" s="104"/>
      <c r="G30" s="105">
        <f>COUNTIF('Service Line Inventory Template'!K2:K5001,A30)</f>
        <v>0</v>
      </c>
      <c r="H30" s="106"/>
      <c r="I30" s="107"/>
      <c r="L30"/>
      <c r="M30"/>
      <c r="N30"/>
      <c r="O30"/>
    </row>
    <row r="31" spans="1:15" ht="15" customHeight="1" x14ac:dyDescent="0.45">
      <c r="A31" s="108" t="s">
        <v>28</v>
      </c>
      <c r="B31" s="108"/>
      <c r="C31" s="108"/>
      <c r="D31" s="108"/>
      <c r="E31" s="109">
        <f>COUNTIF('Service Line Inventory Template'!$G$2:$G$5001,A31)</f>
        <v>0</v>
      </c>
      <c r="F31" s="109"/>
      <c r="G31" s="110">
        <f>COUNTIF('Service Line Inventory Template'!K2:K5001,A31)</f>
        <v>0</v>
      </c>
      <c r="H31" s="111"/>
      <c r="I31" s="112"/>
      <c r="L31"/>
      <c r="M31"/>
      <c r="N31"/>
      <c r="O31"/>
    </row>
    <row r="32" spans="1:15" ht="8.85" customHeight="1" x14ac:dyDescent="0.35"/>
    <row r="33" spans="1:9" ht="15" customHeight="1" x14ac:dyDescent="0.4">
      <c r="A33" s="31" t="s">
        <v>82</v>
      </c>
    </row>
    <row r="34" spans="1:9" ht="31.5" customHeight="1" x14ac:dyDescent="0.35">
      <c r="A34" s="89" t="s">
        <v>83</v>
      </c>
      <c r="B34" s="90"/>
      <c r="C34" s="90"/>
      <c r="D34" s="90"/>
      <c r="E34" s="91" t="s">
        <v>84</v>
      </c>
      <c r="F34" s="91"/>
      <c r="G34" s="91"/>
      <c r="H34" s="91"/>
      <c r="I34" s="92"/>
    </row>
    <row r="35" spans="1:9" ht="32.450000000000003" customHeight="1" x14ac:dyDescent="0.35">
      <c r="A35" s="93" t="s">
        <v>85</v>
      </c>
      <c r="B35" s="94"/>
      <c r="C35" s="94"/>
      <c r="D35" s="94"/>
      <c r="E35" s="95"/>
      <c r="F35" s="95"/>
      <c r="G35" s="95"/>
      <c r="H35" s="95"/>
      <c r="I35" s="96"/>
    </row>
    <row r="37" spans="1:9" ht="15" customHeight="1" x14ac:dyDescent="0.4">
      <c r="A37" s="31" t="s">
        <v>86</v>
      </c>
    </row>
    <row r="38" spans="1:9" ht="15" customHeight="1" x14ac:dyDescent="0.35">
      <c r="A38" s="97" t="s">
        <v>87</v>
      </c>
      <c r="B38" s="98"/>
      <c r="C38" s="98"/>
      <c r="D38" s="98"/>
      <c r="E38" s="98"/>
      <c r="F38" s="98"/>
      <c r="G38" s="98"/>
      <c r="H38" s="98"/>
      <c r="I38" s="99"/>
    </row>
    <row r="39" spans="1:9" ht="15" customHeight="1" x14ac:dyDescent="0.35">
      <c r="A39" s="100"/>
      <c r="B39" s="101"/>
      <c r="C39" s="101"/>
      <c r="D39" s="101"/>
      <c r="E39" s="101"/>
      <c r="F39" s="101"/>
      <c r="G39" s="101"/>
      <c r="H39" s="101"/>
      <c r="I39" s="102"/>
    </row>
    <row r="40" spans="1:9" ht="15" customHeight="1" x14ac:dyDescent="0.4">
      <c r="A40" s="71"/>
      <c r="B40" s="49"/>
      <c r="C40" s="49"/>
      <c r="D40" s="49"/>
      <c r="E40" s="49"/>
      <c r="F40" s="49"/>
      <c r="G40" s="49"/>
      <c r="H40" s="49"/>
      <c r="I40" s="72"/>
    </row>
    <row r="41" spans="1:9" ht="15" customHeight="1" x14ac:dyDescent="0.35">
      <c r="A41" s="148"/>
      <c r="B41" s="149"/>
      <c r="C41" s="149"/>
      <c r="D41" s="149"/>
      <c r="E41" s="149"/>
      <c r="F41" s="149"/>
      <c r="G41" s="149"/>
      <c r="H41" s="149"/>
      <c r="I41" s="73"/>
    </row>
    <row r="42" spans="1:9" ht="15" customHeight="1" x14ac:dyDescent="0.35">
      <c r="A42" s="148" t="s">
        <v>88</v>
      </c>
      <c r="B42" s="149"/>
      <c r="C42" s="149"/>
      <c r="D42" s="149" t="s">
        <v>88</v>
      </c>
      <c r="E42" s="149"/>
      <c r="F42" s="149"/>
      <c r="G42" s="149"/>
      <c r="H42" s="149"/>
      <c r="I42" s="73" t="s">
        <v>89</v>
      </c>
    </row>
    <row r="43" spans="1:9" ht="15" customHeight="1" x14ac:dyDescent="0.35">
      <c r="A43" s="74"/>
      <c r="B43" s="35" t="s">
        <v>90</v>
      </c>
      <c r="D43" s="36"/>
      <c r="F43" s="36" t="s">
        <v>91</v>
      </c>
      <c r="H43" s="36"/>
      <c r="I43" s="75" t="s">
        <v>92</v>
      </c>
    </row>
    <row r="44" spans="1:9" ht="15" customHeight="1" x14ac:dyDescent="0.35">
      <c r="A44" s="76"/>
      <c r="B44" s="77"/>
      <c r="C44" s="66"/>
      <c r="D44" s="77"/>
      <c r="E44" s="66"/>
      <c r="F44" s="77"/>
      <c r="G44" s="66"/>
      <c r="H44" s="66"/>
      <c r="I44" s="67"/>
    </row>
  </sheetData>
  <sheetProtection algorithmName="SHA-512" hashValue="SiQS4J7ADt2SDf7bWvgb4rh6h9Mntl+X1X9VVkviKdcSHajUX8Oh8L3dNAzG8UWpSm/Fnutce1p94Nvosq316Q==" saltValue="ILI1UeMNk4MwzPaTyuNa2Q==" spinCount="100000" sheet="1" objects="1" scenarios="1" formatCells="0"/>
  <mergeCells count="64">
    <mergeCell ref="A41:C41"/>
    <mergeCell ref="A42:C42"/>
    <mergeCell ref="D42:H42"/>
    <mergeCell ref="D41:H41"/>
    <mergeCell ref="A1:H1"/>
    <mergeCell ref="A7:B7"/>
    <mergeCell ref="A8:B8"/>
    <mergeCell ref="A9:B9"/>
    <mergeCell ref="A12:F12"/>
    <mergeCell ref="G12:I12"/>
    <mergeCell ref="B3:I3"/>
    <mergeCell ref="B4:I4"/>
    <mergeCell ref="C7:I7"/>
    <mergeCell ref="C8:I8"/>
    <mergeCell ref="C9:I9"/>
    <mergeCell ref="A13:F13"/>
    <mergeCell ref="G13:I13"/>
    <mergeCell ref="A14:F14"/>
    <mergeCell ref="G14:I14"/>
    <mergeCell ref="A15:F15"/>
    <mergeCell ref="G15:I15"/>
    <mergeCell ref="A16:F16"/>
    <mergeCell ref="G16:I16"/>
    <mergeCell ref="A17:F17"/>
    <mergeCell ref="G17:I17"/>
    <mergeCell ref="A19:B19"/>
    <mergeCell ref="D19:E19"/>
    <mergeCell ref="F19:G19"/>
    <mergeCell ref="H19:I19"/>
    <mergeCell ref="A20:B20"/>
    <mergeCell ref="F20:G20"/>
    <mergeCell ref="H20:I20"/>
    <mergeCell ref="A21:B21"/>
    <mergeCell ref="F21:G21"/>
    <mergeCell ref="H21:I21"/>
    <mergeCell ref="A22:B22"/>
    <mergeCell ref="F22:G22"/>
    <mergeCell ref="H22:I22"/>
    <mergeCell ref="A25:D25"/>
    <mergeCell ref="E25:F25"/>
    <mergeCell ref="G25:I25"/>
    <mergeCell ref="A26:D26"/>
    <mergeCell ref="E26:F26"/>
    <mergeCell ref="G26:I26"/>
    <mergeCell ref="A27:D27"/>
    <mergeCell ref="E27:F27"/>
    <mergeCell ref="G27:I27"/>
    <mergeCell ref="A28:D28"/>
    <mergeCell ref="E28:F28"/>
    <mergeCell ref="G28:I28"/>
    <mergeCell ref="A29:D29"/>
    <mergeCell ref="E29:F29"/>
    <mergeCell ref="G29:I29"/>
    <mergeCell ref="A30:D30"/>
    <mergeCell ref="E30:F30"/>
    <mergeCell ref="G30:I30"/>
    <mergeCell ref="A31:D31"/>
    <mergeCell ref="E31:F31"/>
    <mergeCell ref="G31:I31"/>
    <mergeCell ref="A34:D34"/>
    <mergeCell ref="E34:I34"/>
    <mergeCell ref="A35:D35"/>
    <mergeCell ref="E35:I35"/>
    <mergeCell ref="A38:I39"/>
  </mergeCells>
  <pageMargins left="0.5" right="0.5" top="0.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Information Sheet</vt:lpstr>
      <vt:lpstr>Service Line Inventory Template</vt:lpstr>
      <vt:lpstr>Inventory Summary</vt:lpstr>
      <vt:lpstr>'Inventory Summary'!Print_Area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Kim, Min-Sook (DOH)</dc:creator>
  <cp:keywords/>
  <dc:description/>
  <cp:lastModifiedBy>Water Belmont</cp:lastModifiedBy>
  <cp:revision/>
  <cp:lastPrinted>2022-05-18T18:35:11Z</cp:lastPrinted>
  <dcterms:created xsi:type="dcterms:W3CDTF">2022-04-12T18:54:01Z</dcterms:created>
  <dcterms:modified xsi:type="dcterms:W3CDTF">2025-12-29T16:31:57Z</dcterms:modified>
  <cp:category/>
  <cp:contentStatus/>
</cp:coreProperties>
</file>